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5" windowWidth="20730" windowHeight="9540" firstSheet="1" activeTab="6"/>
  </bookViews>
  <sheets>
    <sheet name="บัญชีสรุปโครงการ" sheetId="1" r:id="rId1"/>
    <sheet name="ยุทธศาสตร์ที่ 1 ด้านการเมืองฯ" sheetId="2" r:id="rId2"/>
    <sheet name="ยุทธศาสตร์ที่ 2 ด้านสาธารณูฯ" sheetId="3" r:id="rId3"/>
    <sheet name="ยุทธศาสตร์ที่ 3  " sheetId="4" r:id="rId4"/>
    <sheet name="ยุทธ 4 ภาครัฐ" sheetId="5" r:id="rId5"/>
    <sheet name="ยุทธ 5 ศึกษา" sheetId="6" r:id="rId6"/>
    <sheet name="ครุภัณฑ์" sheetId="7" r:id="rId7"/>
  </sheets>
  <calcPr calcId="145621"/>
</workbook>
</file>

<file path=xl/calcChain.xml><?xml version="1.0" encoding="utf-8"?>
<calcChain xmlns="http://schemas.openxmlformats.org/spreadsheetml/2006/main">
  <c r="D50" i="2" l="1"/>
  <c r="D43" i="2"/>
  <c r="D45" i="3"/>
  <c r="D91" i="4"/>
  <c r="D43" i="5"/>
  <c r="D22" i="6"/>
  <c r="D28" i="7"/>
  <c r="I44" i="5" l="1"/>
  <c r="D53" i="3" l="1"/>
  <c r="D60" i="1" l="1"/>
  <c r="B21" i="1"/>
  <c r="C60" i="1"/>
  <c r="E12" i="1" l="1"/>
  <c r="E58" i="1"/>
  <c r="E57" i="1"/>
  <c r="E56" i="1"/>
  <c r="E52" i="1"/>
  <c r="E51" i="1"/>
  <c r="E50" i="1"/>
  <c r="E36" i="1"/>
  <c r="E35" i="1"/>
  <c r="E34" i="1"/>
  <c r="E30" i="1"/>
  <c r="E29" i="1"/>
  <c r="E28" i="1"/>
  <c r="E27" i="1"/>
  <c r="E19" i="1"/>
  <c r="E18" i="1"/>
  <c r="E17" i="1"/>
  <c r="E9" i="1"/>
  <c r="E8" i="1"/>
  <c r="C58" i="1"/>
  <c r="C57" i="1"/>
  <c r="C56" i="1"/>
  <c r="C52" i="1"/>
  <c r="C51" i="1"/>
  <c r="C50" i="1"/>
  <c r="C36" i="1"/>
  <c r="C35" i="1"/>
  <c r="C34" i="1"/>
  <c r="C30" i="1"/>
  <c r="C29" i="1"/>
  <c r="C28" i="1"/>
  <c r="C27" i="1"/>
  <c r="C19" i="1"/>
  <c r="C18" i="1"/>
  <c r="C17" i="1"/>
  <c r="C12" i="1"/>
  <c r="C9" i="1"/>
  <c r="C8" i="1"/>
  <c r="D10" i="1" l="1"/>
  <c r="D54" i="1"/>
  <c r="D38" i="1"/>
  <c r="D32" i="1"/>
  <c r="D21" i="1"/>
  <c r="D14" i="1"/>
  <c r="B60" i="1"/>
  <c r="B54" i="1"/>
  <c r="B38" i="1"/>
  <c r="B32" i="1"/>
  <c r="B14" i="1"/>
  <c r="B10" i="1"/>
  <c r="D61" i="1" l="1"/>
  <c r="E60" i="1" s="1"/>
  <c r="B61" i="1"/>
  <c r="C54" i="1" l="1"/>
  <c r="C61" i="1"/>
  <c r="C38" i="1"/>
  <c r="C32" i="1"/>
  <c r="E38" i="1"/>
  <c r="E10" i="1"/>
  <c r="E54" i="1"/>
  <c r="E32" i="1"/>
  <c r="E21" i="1"/>
  <c r="E61" i="1"/>
  <c r="E14" i="1"/>
  <c r="C10" i="1"/>
  <c r="C14" i="1"/>
  <c r="C21" i="1"/>
</calcChain>
</file>

<file path=xl/sharedStrings.xml><?xml version="1.0" encoding="utf-8"?>
<sst xmlns="http://schemas.openxmlformats.org/spreadsheetml/2006/main" count="788" uniqueCount="282">
  <si>
    <t>บัญชีสรุปจำนวนโครงการและงบประมาณ</t>
  </si>
  <si>
    <t>องค์การบริหารส่วนตำบลหนองอ้อ</t>
  </si>
  <si>
    <t>ยุทธศาสตร์/แนวทางการพัฒนา</t>
  </si>
  <si>
    <t>จำนวนโครงการที่</t>
  </si>
  <si>
    <t>ดำเนินการ</t>
  </si>
  <si>
    <t>คิดเป็นร้อยละของ</t>
  </si>
  <si>
    <t>โครงการทั้งหมด</t>
  </si>
  <si>
    <t>จำนวน</t>
  </si>
  <si>
    <t>งบประมาณ</t>
  </si>
  <si>
    <t>งบประมาณทั้งหมด</t>
  </si>
  <si>
    <t>หน่วยดำเนินการ</t>
  </si>
  <si>
    <t>รวม</t>
  </si>
  <si>
    <t>รวมทั้งสิ้น</t>
  </si>
  <si>
    <t>ลำดับ</t>
  </si>
  <si>
    <t>ที่</t>
  </si>
  <si>
    <t>บัญชีโครงการ/กิจกรรม/งบประมาณ</t>
  </si>
  <si>
    <t>โครงการ/กิจกรรม</t>
  </si>
  <si>
    <t>รายละเอียดของโครงการ/</t>
  </si>
  <si>
    <t>กิจกรรม</t>
  </si>
  <si>
    <t>สถานที่</t>
  </si>
  <si>
    <t>ต.ค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</si>
  <si>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</si>
  <si>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</si>
  <si>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</si>
  <si>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</si>
  <si>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</si>
  <si>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</si>
  <si>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</si>
  <si>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</si>
  <si>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</si>
  <si>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</si>
  <si>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</si>
  <si>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  ยุทธศาสตร์การพัฒนาด้านโครงสร้างพื้นฐาน</t>
  </si>
  <si>
    <t>2. ยุทธศาสตร์การพัฒนาแหล่งน้ำ</t>
  </si>
  <si>
    <t>4.  ยุทธศาสตร์การพัฒนาการบริหารภาครัฐที่ดี</t>
  </si>
  <si>
    <t>5. ยุทธศาสตร์การพัฒนาส่งเสริมด้านการศึกษาและศาสนา</t>
  </si>
  <si>
    <t>6.  ยุทธศาสตร์การพัฒนาส่งเสริมการท่องเที่ยว การอนุรักษ์ฟื้นฟู</t>
  </si>
  <si>
    <t>7.  ยุทธศาสตร์ด้านความมั่นคงปลอดภัยในชีวิตและทรัพย์สิน</t>
  </si>
  <si>
    <r>
      <t xml:space="preserve">   </t>
    </r>
    <r>
      <rPr>
        <b/>
        <sz val="16"/>
        <color theme="1"/>
        <rFont val="TH SarabunIT๙"/>
        <family val="2"/>
      </rPr>
      <t xml:space="preserve"> ปัญหาความยากจน</t>
    </r>
  </si>
  <si>
    <t>3. ยุทธศาสตร์พัฒนาคุณภาพชีวิต พัฒนาเศรษฐกิจและแก้ไข</t>
  </si>
  <si>
    <t>กองช่าง</t>
  </si>
  <si>
    <t>กองสาธาฯ</t>
  </si>
  <si>
    <t>แผนการดำเนินงาน ประจำปีงบประมาณ พ.ศ.2561</t>
  </si>
  <si>
    <t>(บาท)</t>
  </si>
  <si>
    <t>หน่วยงาน</t>
  </si>
  <si>
    <t>รับผิดชอบหลัก</t>
  </si>
  <si>
    <t xml:space="preserve">  3.1 แผนงานสาธารณสุข</t>
  </si>
  <si>
    <t xml:space="preserve">  1.1 แผนงานเคหะและชุมชน </t>
  </si>
  <si>
    <t xml:space="preserve">  2.1 แผนงานการเกษตร</t>
  </si>
  <si>
    <t xml:space="preserve">  3.2 แผนงานสร้างความเข้มแข็งของชุมชน</t>
  </si>
  <si>
    <t xml:space="preserve">  3.3 แผนงานงบกลาง</t>
  </si>
  <si>
    <t xml:space="preserve">  4.1 แผนงานเคหะและชุมชน</t>
  </si>
  <si>
    <t xml:space="preserve">  4.2. แผนงานบริหารงานทั่วไป </t>
  </si>
  <si>
    <t xml:space="preserve">  4.3 แผนงานสร้างความเข้มแข็งของชุมชน</t>
  </si>
  <si>
    <t xml:space="preserve">  4.4 แผนงานการรักษาความสงบภายใน</t>
  </si>
  <si>
    <t xml:space="preserve">  5.1 แผนงานการศึกษา</t>
  </si>
  <si>
    <t xml:space="preserve">  5.2 แผนงานการศาสนาวัฒนธรรมและนันทนาการ</t>
  </si>
  <si>
    <t xml:space="preserve">  6.1 แผนงานเคหะและชุมชน</t>
  </si>
  <si>
    <t xml:space="preserve">  6.2 แผนงานการเกษตร</t>
  </si>
  <si>
    <t xml:space="preserve">  6.3 แผนงานการศาสนาวัฒนธรรมและนันทนาการ</t>
  </si>
  <si>
    <t xml:space="preserve">  7.1 แผนงานงบกลาง</t>
  </si>
  <si>
    <t xml:space="preserve">  7.2 แผนงานการรักษาความสงบภายใน</t>
  </si>
  <si>
    <t xml:space="preserve">  7.3 แผนงานสร้างความเข้มแข็งของชุมชน</t>
  </si>
  <si>
    <t>กองการศึกษาฯ</t>
  </si>
  <si>
    <t>สำนักปลัด</t>
  </si>
  <si>
    <t xml:space="preserve">  5.3 แผนงานสร้างความเข้มแข็งของชุมชน</t>
  </si>
  <si>
    <t>พนักงานส่วนตำบลและพนักงานจ้าง</t>
  </si>
  <si>
    <t xml:space="preserve">  1.2 แผนงานอุตสาหกรรมและการโยธา</t>
  </si>
  <si>
    <t xml:space="preserve">     ทรัพยากรธรรมชาติและสิ่งแวดล้อม</t>
  </si>
  <si>
    <t>องค์การบริหารส่วนตำบลหนองเยือง อำเภอบ้านใหม่ไชยพจน์ จังหวัดบุรีรัมย์</t>
  </si>
  <si>
    <t>1. ยุทธศาสตร์ด้านการเมืองและการบริหาร</t>
  </si>
  <si>
    <t>อบต.</t>
  </si>
  <si>
    <t>สำนักปลัดฯ</t>
  </si>
  <si>
    <t>การจัดกิจกรรมงานวันท้องถิ่นไทย</t>
  </si>
  <si>
    <t>จัดการเลือกตั้งนายก อบต. และ ส.อบต.</t>
  </si>
  <si>
    <t>ฝึกอบรมเพื่อเพิ่มประสิทธิภาพของผู้บริหาร</t>
  </si>
  <si>
    <t>ส.อบต. พนักงานส่วนตำบลและพนักงานจ้าง</t>
  </si>
  <si>
    <t>จัดการฝึกอบรมศึกษาดูงาน นายกฯ ส.อบต.</t>
  </si>
  <si>
    <t>ม.4</t>
  </si>
  <si>
    <t>ม.8</t>
  </si>
  <si>
    <t>2. ยุทธศาสตร์ด้านสาธารณูปโภคพื้นฐาน</t>
  </si>
  <si>
    <t>ม.3</t>
  </si>
  <si>
    <t>ม.5</t>
  </si>
  <si>
    <t>ม.7</t>
  </si>
  <si>
    <t>ม.1</t>
  </si>
  <si>
    <t>ม.9</t>
  </si>
  <si>
    <t>3. ยุทธศาสตร์ด้านการพัฒนาคุณภาพชีวิต สาธารณสุขอนามัยและทรัพยากรธรรมชาติสิ่งแวดล้อม</t>
  </si>
  <si>
    <t>เบี้ยยังชีพผู้สูงอายุ</t>
  </si>
  <si>
    <t>จ่ายเบี้ยยังชีพผู้สุงอายุ</t>
  </si>
  <si>
    <t>ม.1-ม.9</t>
  </si>
  <si>
    <t>กองสวัสดิการ</t>
  </si>
  <si>
    <t>เบี้ยยังชีพผู้พิการ</t>
  </si>
  <si>
    <t>จ่ายเบี้ยยังชีพผู้พิการ</t>
  </si>
  <si>
    <t>เบี้ยยังชีพผู้ป่วยเอดส์</t>
  </si>
  <si>
    <t>จ่ายเบี้ยยังชีพผู้ป่วยเอดส์</t>
  </si>
  <si>
    <t>อุดหนุนอำเภอบ้านใหม่ฯตามโครงการ</t>
  </si>
  <si>
    <t>สนับสนุนการป้องกันและแก้ไขปัญหา</t>
  </si>
  <si>
    <t>ยาเสพติด</t>
  </si>
  <si>
    <t>จ่ายเงินอุดหนุนให้อำเภอบ้านใหม่ฯ</t>
  </si>
  <si>
    <t>โครงการป้องกันและลดอุบัติเหตุทาง</t>
  </si>
  <si>
    <t>ถนนในช่วงเทศกาลสำคัญ</t>
  </si>
  <si>
    <t>ตั้งจุดบริการประชาชนในช่วงเทศกาล</t>
  </si>
  <si>
    <t>ปีใหม่/สงกรานต์</t>
  </si>
  <si>
    <t>โครงการฝึกอบรม อปพร. หลักสูตร</t>
  </si>
  <si>
    <t>จัดตั้ง</t>
  </si>
  <si>
    <t>อบรม อปพร. หลักสูตรจัดตั้ง</t>
  </si>
  <si>
    <t>โครงการดำเนินงานของชุดปฏิบัติการ</t>
  </si>
  <si>
    <t>กู้ชีพฉุกเฉิน</t>
  </si>
  <si>
    <t>โครงการฝึกซ้อมแผนป้องกันการเกิด</t>
  </si>
  <si>
    <t>จัดฝึกอบรมซ้อมแผนป้องกันการเกิด</t>
  </si>
  <si>
    <t>อัคคีภัย</t>
  </si>
  <si>
    <t>โครงการส่งเสริมความรู้เกี่ยวกับภัย</t>
  </si>
  <si>
    <t>และการป้องกันภัยแก่ประชาชน</t>
  </si>
  <si>
    <t>จัดฝึกอบรมโครงการส่งเสริมความรู้เกี่ยวกับ</t>
  </si>
  <si>
    <t>ภัยและการป้องกันภัยแก่ประชาชน</t>
  </si>
  <si>
    <t>โครงการปรับปรุงและฝังกลบขยะ</t>
  </si>
  <si>
    <t>ฝังกลบขยะในเขตรับผิดชอบ</t>
  </si>
  <si>
    <t>โครงการป้องกันโรคติดต่อและ</t>
  </si>
  <si>
    <t>โรคระบาด</t>
  </si>
  <si>
    <t>จัดฝึกอบรมโครงการป้องกันโรคติดต่อ</t>
  </si>
  <si>
    <t>และโรคระบาด</t>
  </si>
  <si>
    <t>โครงการป้องกันและแก้ไขปัญหา</t>
  </si>
  <si>
    <t>จัดทำโครงการป้องกันและแก้ไขปัญหา</t>
  </si>
  <si>
    <t>โครงการรณรงค์ควบคุมและป้องกัน</t>
  </si>
  <si>
    <t>โรคไข้เลือดออก</t>
  </si>
  <si>
    <t>จัดทำโครงการรณรงค์ควบคุมและป้องกัน</t>
  </si>
  <si>
    <t>โครงการรณรงค์ฉีดวัคซีนและป้องกัน</t>
  </si>
  <si>
    <t>โรคพิษสุนัขบ้า</t>
  </si>
  <si>
    <t>จัดทำโครงการรณรงค์ฉีดวัคซีนและป้องกัน</t>
  </si>
  <si>
    <t>โครงการส่งเสริมการคัดแยกขยะ</t>
  </si>
  <si>
    <t>ที่ต้นทาง</t>
  </si>
  <si>
    <t>จัดทำโครงการคัดแยกขยะที่ต้นทาง</t>
  </si>
  <si>
    <t>อุดหนุนตามโครงการพระราชดำริด้าน</t>
  </si>
  <si>
    <t>สาธารณสุข</t>
  </si>
  <si>
    <t>เพื่อจ่ายตามโครงการพระราชดำริด้าน</t>
  </si>
  <si>
    <t>อุดหนุนตามโครงการสัตว์ปลอดโรค</t>
  </si>
  <si>
    <t>คนปลอดภัยจากโรคพิษสุนัขบ้า</t>
  </si>
  <si>
    <t>เพื่อจ่ายตามโครงการสัตว์ปลอดโรค</t>
  </si>
  <si>
    <t>โครงการสงเคราะห์ผู้ด้อยโอกาส</t>
  </si>
  <si>
    <t>ผู้ยากไร้ทางสังคม</t>
  </si>
  <si>
    <t>ช่วยเหลือผู้ด้อยโอกาส ผู้ยากไร้ทางสังคม</t>
  </si>
  <si>
    <t>กองสวัสดิการฯ</t>
  </si>
  <si>
    <t>โครงการปลูกต้นไม้วันสิ่งแวดล้อม</t>
  </si>
  <si>
    <t>ปลูกต้นไม้วันสิ่งแวดล้อมโลก</t>
  </si>
  <si>
    <t>โครงการท้องถิ่นไทยรวมใจภักดิ์รักพื้นที่</t>
  </si>
  <si>
    <t>สีเขียว</t>
  </si>
  <si>
    <t>กิจกรรมปลูกต้นไม้ในเขตรับผิดชอบ</t>
  </si>
  <si>
    <t>โครงการปล่อยปลาในแหล่งน้ำสาธารณะ</t>
  </si>
  <si>
    <t>ปล่อยปลาในแหล่งน้ำสาธารณะ</t>
  </si>
  <si>
    <t>4. ยุทธศาสตร์ด้านการศึกษา ศาสนา วัฒนธรรมและนันทนาการ</t>
  </si>
  <si>
    <t>5. ยุทธศาสตร์ด้านเศรษฐกิจ</t>
  </si>
  <si>
    <t>บัญชีครุภัณฑ์/งบประมาณ</t>
  </si>
  <si>
    <t>โครงการจัดนิทรรศการและออกร้านสินค้า</t>
  </si>
  <si>
    <t>จัดร้านจำหน่ายสินค้า OTOP</t>
  </si>
  <si>
    <t>โครงการอบรมศึกษาดูงานการส่งเสริม</t>
  </si>
  <si>
    <t>พัฒนาศักยภาพกลุ่มอาชีพ ต.หนองเยือง</t>
  </si>
  <si>
    <t>ศึกษาดูงานเพื่อส่งเสริม</t>
  </si>
  <si>
    <t>ศักยภาพกลุ่มอาชีพ</t>
  </si>
  <si>
    <t>การสนับสนุนกลุ่มอาชีพใน</t>
  </si>
  <si>
    <t>เขตรับผิดชอบ</t>
  </si>
  <si>
    <t>โครงการส่งเสริมและผลิตข้าวพันธุ์ดี</t>
  </si>
  <si>
    <t>ส่งเสริมการปลูกข้าวให้แก่</t>
  </si>
  <si>
    <t>เกษตรกรในเขตรับผิดชอบ</t>
  </si>
  <si>
    <t>โครงการแปลงสาธิตการเกษตร</t>
  </si>
  <si>
    <t>ตามแนวทางปรัชญาเศรษฐกิจ</t>
  </si>
  <si>
    <t>พอเพียง</t>
  </si>
  <si>
    <t>แปลงสาธิตการเกษตร</t>
  </si>
  <si>
    <t>ตามแนวปรัชญาเศรษฐกิจ</t>
  </si>
  <si>
    <t>โครงการส่งเสริมการทำปุ๋ยอินทรีย์</t>
  </si>
  <si>
    <t>ส่งเสริมการทำปุ๋ยอินทรีย์</t>
  </si>
  <si>
    <t>แก่ประชาชนในเขตรับผิดชอบ</t>
  </si>
  <si>
    <t xml:space="preserve">โครงการสนับสนุนกลุ่มอาชีพ ม.1 - </t>
  </si>
  <si>
    <t>จำนวน 1 เครื่อง</t>
  </si>
  <si>
    <t>โครงการในการปกป้องสถาบันสำคัญ</t>
  </si>
  <si>
    <t>ของชาติ</t>
  </si>
  <si>
    <t>จัดทำโครงการ</t>
  </si>
  <si>
    <t>คลัง</t>
  </si>
  <si>
    <t>โครงการก่อสร้างถนน คสล. ม.5</t>
  </si>
  <si>
    <t>โครงการก่อสร้างถนน คสล. ม.7</t>
  </si>
  <si>
    <t>โครงการก่อสร้างร่องระบายน้ำ คสล. ม.1</t>
  </si>
  <si>
    <t>ขนาดปากกว้าง 0.30 ม. ลึก 0.30 ม. ผนัง</t>
  </si>
  <si>
    <t>คสล. หนา 0.075 ม. พร้อมฝาปิด คสล. หนา</t>
  </si>
  <si>
    <t>คสล. ขนาดเส้นผ่านศูนย์กลาง 0.30 ม.</t>
  </si>
  <si>
    <t>โครงการก่อสร้างร่องระบายน้ำ คสล. ม.9</t>
  </si>
  <si>
    <t xml:space="preserve">0.10 ม. ยาว 202 ม. พร้อมวางท่อระบายน้ำ </t>
  </si>
  <si>
    <t>จำนวน 30 ท่อน</t>
  </si>
  <si>
    <t>โครงการ Big Cleanning Day</t>
  </si>
  <si>
    <t>จัดทำโครงการ Big Cleanning Day</t>
  </si>
  <si>
    <t>อุดหนุน สนง.เหล่ากาชาดจังหวัด</t>
  </si>
  <si>
    <t>อุดหนุนจังหวัด</t>
  </si>
  <si>
    <t>อุดหนุนที่ทำการปกครองจังหวัด</t>
  </si>
  <si>
    <t>จ่ายเงินอุดหนุนฯตามโครงการ</t>
  </si>
  <si>
    <t>บุรีรัมย์ ตามโครงการขึ้นเขาพนมรุ้ง</t>
  </si>
  <si>
    <t>ขึ้นเขาพนมรุ้ง</t>
  </si>
  <si>
    <t>โครงการอบรมคุณธรรมจริยธรรม</t>
  </si>
  <si>
    <t>อบรมคุณธรรมจริยธรรม</t>
  </si>
  <si>
    <t>กองการศึกษา</t>
  </si>
  <si>
    <t>โครงการแข่งขันกีฬาสัมพันธ์</t>
  </si>
  <si>
    <t>ศูนย์พัฒนาเด็กเล็ก</t>
  </si>
  <si>
    <t>แข่งขันกีฬาสัมพันธ์</t>
  </si>
  <si>
    <t>โครงการรดน้ำขอพรผู้สูงอายุ</t>
  </si>
  <si>
    <t>รดน้ำขอพรผู้สูงอายุ</t>
  </si>
  <si>
    <t>โครงการแข่งขันกีฬาต้านยาเสพติด</t>
  </si>
  <si>
    <t>แข่งขันกีฬาต้านยาเสพติดของ</t>
  </si>
  <si>
    <t>กองการ</t>
  </si>
  <si>
    <t>ประชาชนในเขตรับผิดชอบ</t>
  </si>
  <si>
    <t>ศึกษาฯ</t>
  </si>
  <si>
    <t>โครงการจัดงานประเพณีปรางค์กู่</t>
  </si>
  <si>
    <t>จัดทำโครงการจัดงานปรางค์กู่</t>
  </si>
  <si>
    <t>ฤาษี</t>
  </si>
  <si>
    <t>โครงการจัดงานวันประเพณี</t>
  </si>
  <si>
    <t>วันเข้าพรรษา</t>
  </si>
  <si>
    <t>จัดงานวันประเพณี</t>
  </si>
  <si>
    <t>จัดงานประเพณีปรางค์กู่สวนแตง</t>
  </si>
  <si>
    <t>จัดงานประเพณีบุญบั้งไฟ</t>
  </si>
  <si>
    <t>OTOP ประจำปีงบประมาณ 2563</t>
  </si>
  <si>
    <t>ค่าจัดซื้อเครื่องคอมพิวเตอร์โน๊ตบุ๊ค</t>
  </si>
  <si>
    <t>มีหน่วยประมวลผลกลาง</t>
  </si>
  <si>
    <t>ไม่น้อยกว่า 1 แกนหลัก</t>
  </si>
  <si>
    <t>พ.ศ.2564</t>
  </si>
  <si>
    <t>การจัดงานวันท้องถิ่นไทย</t>
  </si>
  <si>
    <t>โครงการเวทีประชาคมและแผนแม่บท</t>
  </si>
  <si>
    <t>ชุมชน</t>
  </si>
  <si>
    <t>จัดประชาคมหมู่บ้าน</t>
  </si>
  <si>
    <t>พ.ศ.2565</t>
  </si>
  <si>
    <t>โครงการสร้างความปรองดองสมานฉันท์</t>
  </si>
  <si>
    <t>อุดหนุนที่ทำการอำเภอบ้านใหม่ไชยพจน์</t>
  </si>
  <si>
    <t>อุดหนุนโครงการจัดงานพระราชพิธี</t>
  </si>
  <si>
    <t>อ.บ้านใหม่ฯ</t>
  </si>
  <si>
    <t>โครงการจัดงานพระราชพิธีฯ</t>
  </si>
  <si>
    <t>อุดหนุนปกครองอำเภอตามโครงการ</t>
  </si>
  <si>
    <t>อุดหนุนอำเภอฯ</t>
  </si>
  <si>
    <t>อำเภอยิ้มเคลื่อนที่</t>
  </si>
  <si>
    <t>จัดทำแผนที่ภาษีและทะเบียนทรัพย์สิน</t>
  </si>
  <si>
    <t>โครงการก่อสร้างถนน คสล. ม.3</t>
  </si>
  <si>
    <t>ขนาด 4 x 0.15 x 67 ม. หรือมีพื้นที่ คสล.</t>
  </si>
  <si>
    <t>ไม่น้อยกว่า 268 ตร.ม.</t>
  </si>
  <si>
    <t>โครงการก่อสร้างถนน คสล. ม.4</t>
  </si>
  <si>
    <t>ขนาด 5 x 0.15 x 43 ม. หรือมีพื้นที่ คสล.</t>
  </si>
  <si>
    <t>ไม่น้อยกว่า 215 ตร.ม.</t>
  </si>
  <si>
    <t>โครงการก่อสร้างถนน คสล. ม.6 - ม.9</t>
  </si>
  <si>
    <t>ม.6 ,ม.9</t>
  </si>
  <si>
    <t>ขนาด 6 x 0.15 x 94 ม. หรือมีพื้นที่ คสล.</t>
  </si>
  <si>
    <t>ไม่น้อยกว่า 564 ตร.ม.</t>
  </si>
  <si>
    <t>โครงการก่อสร้างถนน คสล. ม.8</t>
  </si>
  <si>
    <t>ขนาด 4 x 0.15 x 68 ม. หรือมีพื้นที่ คสล.</t>
  </si>
  <si>
    <t>ไม่น้อยกว่า 272 ตร.ม.</t>
  </si>
  <si>
    <t>ขนาด 4 x 0.15 x 74 ม. หรือมีพื้นที่ คสล.</t>
  </si>
  <si>
    <t>ไม่น้อยกว่า 296 ตร.ม.</t>
  </si>
  <si>
    <t xml:space="preserve">0.10 ม. ยาว 115 ม. พร้อมวางท่อระบายน้ำ </t>
  </si>
  <si>
    <t>จำนวน 40 ท่อน</t>
  </si>
  <si>
    <t>โครงการก่อสร้างยกระดับถนนดินพร้อม</t>
  </si>
  <si>
    <t xml:space="preserve">ขนาด 6 x 0.50 x 182 ม. </t>
  </si>
  <si>
    <t>ลงหินคลุก ม.2</t>
  </si>
  <si>
    <t>โครงการฝึกอบรมทบทวนชุดปฏิบัติ</t>
  </si>
  <si>
    <t>การจิตอาสาภัยพิบัติ</t>
  </si>
  <si>
    <t>จัดฝึกอบรม</t>
  </si>
  <si>
    <t>อุดหนุนส่วนราชการ</t>
  </si>
  <si>
    <t>เงินอุดหนุน ทต.บ้านใหม่ฯตามโครงการ</t>
  </si>
  <si>
    <t>จัดตั้งและบริหารจัดการจุดแรกรับ</t>
  </si>
  <si>
    <t>และศูนย์พักคอย</t>
  </si>
  <si>
    <t>โครงการอบรมให้ความรู้เรื่องสิทธิ</t>
  </si>
  <si>
    <t>และหน้าที่ของสตรี</t>
  </si>
  <si>
    <t>เงินอุดหนุนกิ่งกาชาด อ.บ้านใหม่ฯ</t>
  </si>
  <si>
    <t>โครงการส่งเสริมการจัดกิจกกรรม</t>
  </si>
  <si>
    <t>จัดกิจกรรมวันเด็กฯ</t>
  </si>
  <si>
    <t>วันเด็กแห่งชาติ</t>
  </si>
  <si>
    <t>โครงการส่งเสริม</t>
  </si>
  <si>
    <t>ค่าใช้จ่ายตามโครงการ</t>
  </si>
  <si>
    <t>อุดหนุน อ.บ้านใหม่ โครงการ</t>
  </si>
  <si>
    <t>อุดหนุน อ.บ้านใหม่ฯ</t>
  </si>
  <si>
    <t>ประจำปี 2565</t>
  </si>
  <si>
    <t>ชีวภาพ ประจำปีงบประมาณ 2565</t>
  </si>
  <si>
    <t>จำนวน 2 เครื่อง</t>
  </si>
  <si>
    <t>กองการศึกษา,</t>
  </si>
  <si>
    <t xml:space="preserve">ค่าจัดซื้อเครื่องพ่นยา </t>
  </si>
  <si>
    <t>แบบใช้แรงลมชนิดสะพายหลัง</t>
  </si>
  <si>
    <t>ขนาด 3.5 แรงม้า</t>
  </si>
  <si>
    <t>ค่าจัดซื้อเครื่องสูบน้ำ</t>
  </si>
  <si>
    <t>เครื่องยนต์ดีเซล สูบน้ำได้</t>
  </si>
  <si>
    <t>1,750 ลิตร/นาที</t>
  </si>
  <si>
    <t>รายงานการติดตามและประเมินผลแผนพัฒนาท้องถิ่น ประจำปีงบประมาณ พ.ศ.2565 (รอบเดือนตุลาคม 2564 - เดือนมีนาคม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</si>
</sst>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4"/>
      <color rgb="FFFF0000"/>
      <name val="TH SarabunIT๙"/>
      <family val="2"/>
    </font>
    <font>
      <sz val="12"/>
      <name val="TH SarabunIT๙"/>
      <family val="2"/>
    </font>
    <font>
      <sz val="14"/>
      <name val="TH NiramitIT๙"/>
    </font>
    <font>
      <b/>
      <sz val="16"/>
      <color theme="1"/>
      <name val="TH NiramitIT๙"/>
    </font>
    <font>
      <sz val="16"/>
      <color theme="1"/>
      <name val="TH NiramitIT๙"/>
    </font>
    <font>
      <b/>
      <sz val="14"/>
      <color theme="1"/>
      <name val="TH NiramitIT๙"/>
    </font>
    <font>
      <b/>
      <sz val="12"/>
      <color theme="1"/>
      <name val="TH NiramitIT๙"/>
    </font>
    <font>
      <sz val="12"/>
      <name val="TH NiramitIT๙"/>
    </font>
    <font>
      <b/>
      <sz val="10"/>
      <color theme="1"/>
      <name val="TH NiramitIT๙"/>
    </font>
    <font>
      <sz val="11"/>
      <name val="TH NiramitIT๙"/>
    </font>
    <font>
      <sz val="13.5"/>
      <name val="TH NiramitIT๙"/>
    </font>
    <font>
      <sz val="10"/>
      <name val="TH NiramitIT๙"/>
    </font>
    <font>
      <sz val="13"/>
      <name val="TH NiramitIT๙"/>
    </font>
    <font>
      <sz val="14"/>
      <color theme="1"/>
      <name val="TH NiramitIT๙"/>
    </font>
    <font>
      <sz val="13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sz val="16"/>
      <color theme="1"/>
      <name val="Tahoma"/>
      <family val="2"/>
    </font>
    <font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9" xfId="0" applyFont="1" applyBorder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 textRotation="180"/>
    </xf>
    <xf numFmtId="0" fontId="3" fillId="0" borderId="9" xfId="0" applyFont="1" applyBorder="1"/>
    <xf numFmtId="0" fontId="2" fillId="0" borderId="4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5" fillId="0" borderId="0" xfId="0" applyFont="1" applyBorder="1"/>
    <xf numFmtId="0" fontId="6" fillId="0" borderId="9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10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2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0" xfId="1" applyNumberFormat="1" applyFont="1" applyBorder="1" applyAlignment="1"/>
    <xf numFmtId="4" fontId="2" fillId="0" borderId="0" xfId="1" applyNumberFormat="1" applyFont="1" applyBorder="1" applyAlignment="1">
      <alignment horizontal="right"/>
    </xf>
    <xf numFmtId="4" fontId="2" fillId="3" borderId="1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3" borderId="11" xfId="1" applyNumberFormat="1" applyFont="1" applyFill="1" applyBorder="1" applyAlignment="1">
      <alignment horizontal="center"/>
    </xf>
    <xf numFmtId="4" fontId="2" fillId="3" borderId="11" xfId="1" applyNumberFormat="1" applyFont="1" applyFill="1" applyBorder="1" applyAlignment="1">
      <alignment horizontal="right"/>
    </xf>
    <xf numFmtId="4" fontId="2" fillId="3" borderId="11" xfId="1" applyNumberFormat="1" applyFont="1" applyFill="1" applyBorder="1" applyAlignment="1"/>
    <xf numFmtId="0" fontId="10" fillId="0" borderId="9" xfId="0" applyFont="1" applyBorder="1"/>
    <xf numFmtId="0" fontId="10" fillId="0" borderId="10" xfId="0" applyFont="1" applyBorder="1"/>
    <xf numFmtId="0" fontId="13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textRotation="90"/>
    </xf>
    <xf numFmtId="0" fontId="13" fillId="2" borderId="1" xfId="0" applyFont="1" applyFill="1" applyBorder="1" applyAlignment="1">
      <alignment horizontal="center" textRotation="90"/>
    </xf>
    <xf numFmtId="0" fontId="13" fillId="2" borderId="12" xfId="0" applyFont="1" applyFill="1" applyBorder="1" applyAlignment="1">
      <alignment horizontal="center" textRotation="90"/>
    </xf>
    <xf numFmtId="0" fontId="13" fillId="2" borderId="11" xfId="0" applyFont="1" applyFill="1" applyBorder="1" applyAlignment="1">
      <alignment horizontal="center" textRotation="90"/>
    </xf>
    <xf numFmtId="0" fontId="10" fillId="0" borderId="8" xfId="0" applyFont="1" applyBorder="1" applyAlignment="1">
      <alignment horizontal="center"/>
    </xf>
    <xf numFmtId="0" fontId="10" fillId="0" borderId="8" xfId="0" applyFont="1" applyBorder="1"/>
    <xf numFmtId="3" fontId="10" fillId="0" borderId="8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15" fillId="0" borderId="10" xfId="0" applyFont="1" applyBorder="1"/>
    <xf numFmtId="0" fontId="15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10" fillId="0" borderId="9" xfId="0" applyNumberFormat="1" applyFont="1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15" fillId="0" borderId="9" xfId="0" applyFont="1" applyBorder="1"/>
    <xf numFmtId="0" fontId="16" fillId="2" borderId="10" xfId="0" applyFont="1" applyFill="1" applyBorder="1" applyAlignment="1">
      <alignment horizontal="center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0" fillId="4" borderId="0" xfId="0" applyFill="1" applyBorder="1"/>
    <xf numFmtId="0" fontId="2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textRotation="90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187" fontId="7" fillId="4" borderId="0" xfId="1" applyNumberFormat="1" applyFont="1" applyFill="1" applyBorder="1"/>
    <xf numFmtId="0" fontId="9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6" fillId="4" borderId="0" xfId="0" applyFont="1" applyFill="1" applyBorder="1"/>
    <xf numFmtId="187" fontId="8" fillId="4" borderId="0" xfId="1" applyNumberFormat="1" applyFont="1" applyFill="1" applyBorder="1"/>
    <xf numFmtId="0" fontId="2" fillId="4" borderId="0" xfId="0" applyFont="1" applyFill="1" applyBorder="1" applyAlignment="1">
      <alignment horizontal="right" textRotation="180"/>
    </xf>
    <xf numFmtId="0" fontId="5" fillId="4" borderId="0" xfId="0" applyFont="1" applyFill="1" applyBorder="1"/>
    <xf numFmtId="0" fontId="19" fillId="0" borderId="8" xfId="0" applyFont="1" applyBorder="1" applyAlignment="1">
      <alignment horizontal="center"/>
    </xf>
    <xf numFmtId="0" fontId="20" fillId="0" borderId="8" xfId="0" applyFont="1" applyBorder="1"/>
    <xf numFmtId="0" fontId="20" fillId="0" borderId="10" xfId="0" applyFont="1" applyBorder="1"/>
    <xf numFmtId="0" fontId="20" fillId="0" borderId="9" xfId="0" applyFont="1" applyBorder="1"/>
    <xf numFmtId="3" fontId="10" fillId="0" borderId="10" xfId="0" applyNumberFormat="1" applyFont="1" applyBorder="1" applyAlignment="1">
      <alignment horizontal="right"/>
    </xf>
    <xf numFmtId="0" fontId="18" fillId="0" borderId="9" xfId="0" applyFont="1" applyBorder="1"/>
    <xf numFmtId="3" fontId="0" fillId="0" borderId="0" xfId="0" applyNumberFormat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/>
    <xf numFmtId="0" fontId="20" fillId="0" borderId="8" xfId="0" applyFont="1" applyBorder="1" applyAlignment="1">
      <alignment horizontal="center"/>
    </xf>
    <xf numFmtId="3" fontId="20" fillId="0" borderId="8" xfId="0" applyNumberFormat="1" applyFont="1" applyBorder="1" applyAlignment="1">
      <alignment horizontal="right"/>
    </xf>
    <xf numFmtId="0" fontId="22" fillId="0" borderId="14" xfId="0" applyFont="1" applyBorder="1"/>
    <xf numFmtId="0" fontId="22" fillId="0" borderId="8" xfId="0" applyFont="1" applyBorder="1"/>
    <xf numFmtId="0" fontId="22" fillId="0" borderId="15" xfId="0" applyFont="1" applyBorder="1"/>
    <xf numFmtId="0" fontId="22" fillId="0" borderId="2" xfId="0" applyFont="1" applyBorder="1"/>
    <xf numFmtId="0" fontId="20" fillId="0" borderId="10" xfId="0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0" fontId="22" fillId="0" borderId="5" xfId="0" applyFont="1" applyBorder="1"/>
    <xf numFmtId="0" fontId="22" fillId="0" borderId="10" xfId="0" applyFont="1" applyBorder="1"/>
    <xf numFmtId="0" fontId="22" fillId="0" borderId="7" xfId="0" applyFont="1" applyBorder="1"/>
    <xf numFmtId="0" fontId="22" fillId="0" borderId="6" xfId="0" applyFont="1" applyBorder="1"/>
    <xf numFmtId="0" fontId="20" fillId="0" borderId="9" xfId="0" applyFont="1" applyBorder="1" applyAlignment="1">
      <alignment horizontal="center"/>
    </xf>
    <xf numFmtId="3" fontId="20" fillId="0" borderId="9" xfId="0" applyNumberFormat="1" applyFont="1" applyBorder="1" applyAlignment="1">
      <alignment horizontal="right"/>
    </xf>
    <xf numFmtId="0" fontId="22" fillId="0" borderId="3" xfId="0" applyFont="1" applyBorder="1"/>
    <xf numFmtId="0" fontId="22" fillId="0" borderId="9" xfId="0" applyFont="1" applyBorder="1"/>
    <xf numFmtId="0" fontId="22" fillId="0" borderId="4" xfId="0" applyFont="1" applyBorder="1"/>
    <xf numFmtId="0" fontId="22" fillId="0" borderId="0" xfId="0" applyFont="1" applyBorder="1"/>
    <xf numFmtId="0" fontId="21" fillId="0" borderId="0" xfId="0" applyFont="1"/>
    <xf numFmtId="0" fontId="23" fillId="0" borderId="0" xfId="0" applyFont="1"/>
    <xf numFmtId="0" fontId="23" fillId="0" borderId="10" xfId="0" applyFont="1" applyBorder="1"/>
    <xf numFmtId="0" fontId="21" fillId="0" borderId="10" xfId="0" applyFont="1" applyBorder="1"/>
    <xf numFmtId="0" fontId="21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5" fillId="0" borderId="8" xfId="0" applyFont="1" applyBorder="1"/>
    <xf numFmtId="3" fontId="24" fillId="0" borderId="0" xfId="0" applyNumberFormat="1" applyFont="1"/>
    <xf numFmtId="187" fontId="25" fillId="4" borderId="0" xfId="1" applyNumberFormat="1" applyFont="1" applyFill="1" applyBorder="1"/>
    <xf numFmtId="187" fontId="6" fillId="4" borderId="0" xfId="0" applyNumberFormat="1" applyFont="1" applyFill="1" applyBorder="1"/>
    <xf numFmtId="187" fontId="0" fillId="0" borderId="0" xfId="1" applyNumberFormat="1" applyFont="1"/>
    <xf numFmtId="187" fontId="0" fillId="0" borderId="0" xfId="0" applyNumberFormat="1"/>
    <xf numFmtId="0" fontId="10" fillId="0" borderId="3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0" fontId="18" fillId="0" borderId="8" xfId="0" applyFont="1" applyBorder="1"/>
    <xf numFmtId="0" fontId="21" fillId="0" borderId="9" xfId="0" applyFont="1" applyBorder="1" applyAlignment="1">
      <alignment horizontal="center"/>
    </xf>
    <xf numFmtId="0" fontId="18" fillId="0" borderId="10" xfId="0" applyFont="1" applyBorder="1"/>
    <xf numFmtId="0" fontId="10" fillId="4" borderId="9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3" fontId="2" fillId="0" borderId="0" xfId="0" applyNumberFormat="1" applyFont="1"/>
    <xf numFmtId="3" fontId="1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293688</xdr:colOff>
      <xdr:row>0</xdr:row>
      <xdr:rowOff>23813</xdr:rowOff>
    </xdr:from>
    <xdr:ext cx="682625" cy="251736"/>
    <xdr:sp macro="" textlink="">
      <xdr:nvSpPr>
        <xdr:cNvPr id="2" name="กล่องข้อความ 1"/>
        <xdr:cNvSpPr txBox="1"/>
      </xdr:nvSpPr>
      <xdr:spPr>
        <a:xfrm>
          <a:off x="8683626" y="23813"/>
          <a:ext cx="682625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ผด.01</a:t>
          </a:r>
        </a:p>
      </xdr:txBody>
    </xdr:sp>
    <xdr:clientData/>
  </xdr:oneCellAnchor>
  <xdr:oneCellAnchor>
    <xdr:from>
      <xdr:col>5</xdr:col>
      <xdr:colOff>301625</xdr:colOff>
      <xdr:row>22</xdr:row>
      <xdr:rowOff>31750</xdr:rowOff>
    </xdr:from>
    <xdr:ext cx="682625" cy="251736"/>
    <xdr:sp macro="" textlink="">
      <xdr:nvSpPr>
        <xdr:cNvPr id="3" name="กล่องข้อความ 2"/>
        <xdr:cNvSpPr txBox="1"/>
      </xdr:nvSpPr>
      <xdr:spPr>
        <a:xfrm>
          <a:off x="8691563" y="5619750"/>
          <a:ext cx="682625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ผด.01</a:t>
          </a:r>
        </a:p>
      </xdr:txBody>
    </xdr:sp>
    <xdr:clientData/>
  </xdr:oneCellAnchor>
  <xdr:oneCellAnchor>
    <xdr:from>
      <xdr:col>5</xdr:col>
      <xdr:colOff>293688</xdr:colOff>
      <xdr:row>44</xdr:row>
      <xdr:rowOff>31750</xdr:rowOff>
    </xdr:from>
    <xdr:ext cx="682625" cy="251736"/>
    <xdr:sp macro="" textlink="">
      <xdr:nvSpPr>
        <xdr:cNvPr id="4" name="กล่องข้อความ 3"/>
        <xdr:cNvSpPr txBox="1"/>
      </xdr:nvSpPr>
      <xdr:spPr>
        <a:xfrm>
          <a:off x="8683626" y="11287125"/>
          <a:ext cx="682625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29307</xdr:colOff>
      <xdr:row>6</xdr:row>
      <xdr:rowOff>219806</xdr:rowOff>
    </xdr:from>
    <xdr:to>
      <xdr:col>14</xdr:col>
      <xdr:colOff>241788</xdr:colOff>
      <xdr:row>7</xdr:row>
      <xdr:rowOff>45717</xdr:rowOff>
    </xdr:to>
    <xdr:sp macro="" textlink="">
      <xdr:nvSpPr>
        <xdr:cNvPr id="3" name="ลูกศรซ้าย-ขวา 2"/>
        <xdr:cNvSpPr/>
      </xdr:nvSpPr>
      <xdr:spPr>
        <a:xfrm>
          <a:off x="7707922" y="2124806"/>
          <a:ext cx="1604597" cy="82353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27841</xdr:colOff>
      <xdr:row>6</xdr:row>
      <xdr:rowOff>232994</xdr:rowOff>
    </xdr:from>
    <xdr:to>
      <xdr:col>14</xdr:col>
      <xdr:colOff>240322</xdr:colOff>
      <xdr:row>7</xdr:row>
      <xdr:rowOff>36924</xdr:rowOff>
    </xdr:to>
    <xdr:sp macro="" textlink="">
      <xdr:nvSpPr>
        <xdr:cNvPr id="23" name="ลูกศรซ้าย-ขวา 22"/>
        <xdr:cNvSpPr/>
      </xdr:nvSpPr>
      <xdr:spPr>
        <a:xfrm>
          <a:off x="7706456" y="8886090"/>
          <a:ext cx="1604597" cy="82353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29307</xdr:colOff>
      <xdr:row>8</xdr:row>
      <xdr:rowOff>241789</xdr:rowOff>
    </xdr:from>
    <xdr:to>
      <xdr:col>16</xdr:col>
      <xdr:colOff>241789</xdr:colOff>
      <xdr:row>9</xdr:row>
      <xdr:rowOff>9084</xdr:rowOff>
    </xdr:to>
    <xdr:sp macro="" textlink="">
      <xdr:nvSpPr>
        <xdr:cNvPr id="28" name="ลูกศรซ้าย-ขวา 27"/>
        <xdr:cNvSpPr/>
      </xdr:nvSpPr>
      <xdr:spPr>
        <a:xfrm>
          <a:off x="8264769" y="2652347"/>
          <a:ext cx="1604597" cy="6037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21981</xdr:colOff>
      <xdr:row>10</xdr:row>
      <xdr:rowOff>271096</xdr:rowOff>
    </xdr:from>
    <xdr:to>
      <xdr:col>12</xdr:col>
      <xdr:colOff>240323</xdr:colOff>
      <xdr:row>11</xdr:row>
      <xdr:rowOff>14656</xdr:rowOff>
    </xdr:to>
    <xdr:sp macro="" textlink="">
      <xdr:nvSpPr>
        <xdr:cNvPr id="29" name="ลูกศรซ้าย-ขวา 28"/>
        <xdr:cNvSpPr/>
      </xdr:nvSpPr>
      <xdr:spPr>
        <a:xfrm>
          <a:off x="8535866" y="3267808"/>
          <a:ext cx="218342" cy="3663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25643</xdr:colOff>
      <xdr:row>12</xdr:row>
      <xdr:rowOff>268166</xdr:rowOff>
    </xdr:from>
    <xdr:to>
      <xdr:col>11</xdr:col>
      <xdr:colOff>228600</xdr:colOff>
      <xdr:row>13</xdr:row>
      <xdr:rowOff>18610</xdr:rowOff>
    </xdr:to>
    <xdr:sp macro="" textlink="">
      <xdr:nvSpPr>
        <xdr:cNvPr id="30" name="ลูกศรซ้าย-ขวา 29"/>
        <xdr:cNvSpPr/>
      </xdr:nvSpPr>
      <xdr:spPr>
        <a:xfrm>
          <a:off x="8407643" y="3849566"/>
          <a:ext cx="202957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26378</xdr:colOff>
      <xdr:row>14</xdr:row>
      <xdr:rowOff>260837</xdr:rowOff>
    </xdr:from>
    <xdr:to>
      <xdr:col>14</xdr:col>
      <xdr:colOff>238125</xdr:colOff>
      <xdr:row>15</xdr:row>
      <xdr:rowOff>11281</xdr:rowOff>
    </xdr:to>
    <xdr:sp macro="" textlink="">
      <xdr:nvSpPr>
        <xdr:cNvPr id="31" name="ลูกศรซ้าย-ขวา 30"/>
        <xdr:cNvSpPr/>
      </xdr:nvSpPr>
      <xdr:spPr>
        <a:xfrm>
          <a:off x="7855928" y="4432787"/>
          <a:ext cx="1592872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32240</xdr:colOff>
      <xdr:row>16</xdr:row>
      <xdr:rowOff>244718</xdr:rowOff>
    </xdr:from>
    <xdr:to>
      <xdr:col>17</xdr:col>
      <xdr:colOff>237394</xdr:colOff>
      <xdr:row>17</xdr:row>
      <xdr:rowOff>32527</xdr:rowOff>
    </xdr:to>
    <xdr:sp macro="" textlink="">
      <xdr:nvSpPr>
        <xdr:cNvPr id="32" name="ลูกศรซ้าย-ขวา 31"/>
        <xdr:cNvSpPr/>
      </xdr:nvSpPr>
      <xdr:spPr>
        <a:xfrm>
          <a:off x="7710855" y="5292968"/>
          <a:ext cx="2432539" cy="8088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35168</xdr:colOff>
      <xdr:row>10</xdr:row>
      <xdr:rowOff>249116</xdr:rowOff>
    </xdr:from>
    <xdr:to>
      <xdr:col>17</xdr:col>
      <xdr:colOff>271096</xdr:colOff>
      <xdr:row>11</xdr:row>
      <xdr:rowOff>29598</xdr:rowOff>
    </xdr:to>
    <xdr:sp macro="" textlink="">
      <xdr:nvSpPr>
        <xdr:cNvPr id="17" name="ลูกศรซ้าย-ขวา 16"/>
        <xdr:cNvSpPr/>
      </xdr:nvSpPr>
      <xdr:spPr>
        <a:xfrm>
          <a:off x="7921868" y="3830516"/>
          <a:ext cx="2445728" cy="75757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63743</xdr:colOff>
      <xdr:row>26</xdr:row>
      <xdr:rowOff>125291</xdr:rowOff>
    </xdr:from>
    <xdr:to>
      <xdr:col>7</xdr:col>
      <xdr:colOff>219075</xdr:colOff>
      <xdr:row>26</xdr:row>
      <xdr:rowOff>171450</xdr:rowOff>
    </xdr:to>
    <xdr:sp macro="" textlink="">
      <xdr:nvSpPr>
        <xdr:cNvPr id="13" name="ลูกศรซ้าย-ขวา 12"/>
        <xdr:cNvSpPr/>
      </xdr:nvSpPr>
      <xdr:spPr>
        <a:xfrm>
          <a:off x="7064618" y="7945316"/>
          <a:ext cx="431557" cy="4615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63743</xdr:colOff>
      <xdr:row>28</xdr:row>
      <xdr:rowOff>134816</xdr:rowOff>
    </xdr:from>
    <xdr:to>
      <xdr:col>8</xdr:col>
      <xdr:colOff>219075</xdr:colOff>
      <xdr:row>28</xdr:row>
      <xdr:rowOff>180975</xdr:rowOff>
    </xdr:to>
    <xdr:sp macro="" textlink="">
      <xdr:nvSpPr>
        <xdr:cNvPr id="14" name="ลูกศรซ้าย-ขวา 13"/>
        <xdr:cNvSpPr/>
      </xdr:nvSpPr>
      <xdr:spPr>
        <a:xfrm>
          <a:off x="7340843" y="8507291"/>
          <a:ext cx="431557" cy="4615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54218</xdr:colOff>
      <xdr:row>30</xdr:row>
      <xdr:rowOff>125291</xdr:rowOff>
    </xdr:from>
    <xdr:to>
      <xdr:col>10</xdr:col>
      <xdr:colOff>209550</xdr:colOff>
      <xdr:row>30</xdr:row>
      <xdr:rowOff>171450</xdr:rowOff>
    </xdr:to>
    <xdr:sp macro="" textlink="">
      <xdr:nvSpPr>
        <xdr:cNvPr id="15" name="ลูกศรซ้าย-ขวา 14"/>
        <xdr:cNvSpPr/>
      </xdr:nvSpPr>
      <xdr:spPr>
        <a:xfrm>
          <a:off x="7883768" y="9050216"/>
          <a:ext cx="431557" cy="4615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27230</xdr:colOff>
      <xdr:row>6</xdr:row>
      <xdr:rowOff>249116</xdr:rowOff>
    </xdr:from>
    <xdr:to>
      <xdr:col>17</xdr:col>
      <xdr:colOff>263158</xdr:colOff>
      <xdr:row>7</xdr:row>
      <xdr:rowOff>29598</xdr:rowOff>
    </xdr:to>
    <xdr:sp macro="" textlink="">
      <xdr:nvSpPr>
        <xdr:cNvPr id="9" name="ลูกศรซ้าย-ขวา 8"/>
        <xdr:cNvSpPr/>
      </xdr:nvSpPr>
      <xdr:spPr>
        <a:xfrm>
          <a:off x="7758355" y="2114429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28818</xdr:colOff>
      <xdr:row>8</xdr:row>
      <xdr:rowOff>250703</xdr:rowOff>
    </xdr:from>
    <xdr:to>
      <xdr:col>17</xdr:col>
      <xdr:colOff>264746</xdr:colOff>
      <xdr:row>9</xdr:row>
      <xdr:rowOff>31185</xdr:rowOff>
    </xdr:to>
    <xdr:sp macro="" textlink="">
      <xdr:nvSpPr>
        <xdr:cNvPr id="18" name="ลูกศรซ้าย-ขวา 17"/>
        <xdr:cNvSpPr/>
      </xdr:nvSpPr>
      <xdr:spPr>
        <a:xfrm>
          <a:off x="7759943" y="2671641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28818</xdr:colOff>
      <xdr:row>10</xdr:row>
      <xdr:rowOff>250703</xdr:rowOff>
    </xdr:from>
    <xdr:to>
      <xdr:col>17</xdr:col>
      <xdr:colOff>264746</xdr:colOff>
      <xdr:row>11</xdr:row>
      <xdr:rowOff>31185</xdr:rowOff>
    </xdr:to>
    <xdr:sp macro="" textlink="">
      <xdr:nvSpPr>
        <xdr:cNvPr id="19" name="ลูกศรซ้าย-ขวา 18"/>
        <xdr:cNvSpPr/>
      </xdr:nvSpPr>
      <xdr:spPr>
        <a:xfrm>
          <a:off x="7759943" y="2671641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22468</xdr:colOff>
      <xdr:row>12</xdr:row>
      <xdr:rowOff>244353</xdr:rowOff>
    </xdr:from>
    <xdr:to>
      <xdr:col>17</xdr:col>
      <xdr:colOff>258396</xdr:colOff>
      <xdr:row>13</xdr:row>
      <xdr:rowOff>24835</xdr:rowOff>
    </xdr:to>
    <xdr:sp macro="" textlink="">
      <xdr:nvSpPr>
        <xdr:cNvPr id="20" name="ลูกศรซ้าย-ขวา 19"/>
        <xdr:cNvSpPr/>
      </xdr:nvSpPr>
      <xdr:spPr>
        <a:xfrm>
          <a:off x="7753593" y="3776541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14</xdr:row>
      <xdr:rowOff>245940</xdr:rowOff>
    </xdr:from>
    <xdr:to>
      <xdr:col>17</xdr:col>
      <xdr:colOff>267921</xdr:colOff>
      <xdr:row>15</xdr:row>
      <xdr:rowOff>26422</xdr:rowOff>
    </xdr:to>
    <xdr:sp macro="" textlink="">
      <xdr:nvSpPr>
        <xdr:cNvPr id="21" name="ลูกศรซ้าย-ขวา 20"/>
        <xdr:cNvSpPr/>
      </xdr:nvSpPr>
      <xdr:spPr>
        <a:xfrm>
          <a:off x="7763118" y="4333753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31</xdr:row>
      <xdr:rowOff>87190</xdr:rowOff>
    </xdr:from>
    <xdr:to>
      <xdr:col>17</xdr:col>
      <xdr:colOff>252046</xdr:colOff>
      <xdr:row>31</xdr:row>
      <xdr:rowOff>145485</xdr:rowOff>
    </xdr:to>
    <xdr:sp macro="" textlink="">
      <xdr:nvSpPr>
        <xdr:cNvPr id="13" name="ลูกศรซ้าย-ขวา 12"/>
        <xdr:cNvSpPr/>
      </xdr:nvSpPr>
      <xdr:spPr>
        <a:xfrm>
          <a:off x="7747243" y="8223128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36</xdr:row>
      <xdr:rowOff>87190</xdr:rowOff>
    </xdr:from>
    <xdr:to>
      <xdr:col>17</xdr:col>
      <xdr:colOff>252046</xdr:colOff>
      <xdr:row>36</xdr:row>
      <xdr:rowOff>145485</xdr:rowOff>
    </xdr:to>
    <xdr:sp macro="" textlink="">
      <xdr:nvSpPr>
        <xdr:cNvPr id="14" name="ลูกศรซ้าย-ขวา 13"/>
        <xdr:cNvSpPr/>
      </xdr:nvSpPr>
      <xdr:spPr>
        <a:xfrm>
          <a:off x="7747243" y="8223128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28818</xdr:colOff>
      <xdr:row>16</xdr:row>
      <xdr:rowOff>250703</xdr:rowOff>
    </xdr:from>
    <xdr:to>
      <xdr:col>17</xdr:col>
      <xdr:colOff>264746</xdr:colOff>
      <xdr:row>17</xdr:row>
      <xdr:rowOff>31185</xdr:rowOff>
    </xdr:to>
    <xdr:sp macro="" textlink="">
      <xdr:nvSpPr>
        <xdr:cNvPr id="16" name="ลูกศรซ้าย-ขวา 15"/>
        <xdr:cNvSpPr/>
      </xdr:nvSpPr>
      <xdr:spPr>
        <a:xfrm>
          <a:off x="7847256" y="2608141"/>
          <a:ext cx="2361590" cy="2654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28818</xdr:colOff>
      <xdr:row>14</xdr:row>
      <xdr:rowOff>250703</xdr:rowOff>
    </xdr:from>
    <xdr:to>
      <xdr:col>17</xdr:col>
      <xdr:colOff>264746</xdr:colOff>
      <xdr:row>15</xdr:row>
      <xdr:rowOff>31185</xdr:rowOff>
    </xdr:to>
    <xdr:sp macro="" textlink="">
      <xdr:nvSpPr>
        <xdr:cNvPr id="22" name="ลูกศรซ้าย-ขวา 21"/>
        <xdr:cNvSpPr/>
      </xdr:nvSpPr>
      <xdr:spPr>
        <a:xfrm>
          <a:off x="7847256" y="2608141"/>
          <a:ext cx="2361590" cy="2654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17705</xdr:colOff>
      <xdr:row>38</xdr:row>
      <xdr:rowOff>239591</xdr:rowOff>
    </xdr:from>
    <xdr:to>
      <xdr:col>17</xdr:col>
      <xdr:colOff>253633</xdr:colOff>
      <xdr:row>38</xdr:row>
      <xdr:rowOff>271463</xdr:rowOff>
    </xdr:to>
    <xdr:sp macro="" textlink="">
      <xdr:nvSpPr>
        <xdr:cNvPr id="23" name="ลูกศรซ้าย-ขวา 22"/>
        <xdr:cNvSpPr/>
      </xdr:nvSpPr>
      <xdr:spPr>
        <a:xfrm>
          <a:off x="7828205" y="5668841"/>
          <a:ext cx="2369528" cy="3187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31993</xdr:colOff>
      <xdr:row>7</xdr:row>
      <xdr:rowOff>146538</xdr:rowOff>
    </xdr:from>
    <xdr:to>
      <xdr:col>17</xdr:col>
      <xdr:colOff>267921</xdr:colOff>
      <xdr:row>7</xdr:row>
      <xdr:rowOff>194940</xdr:rowOff>
    </xdr:to>
    <xdr:sp macro="" textlink="">
      <xdr:nvSpPr>
        <xdr:cNvPr id="29" name="ลูกศรซ้าย-ขวา 28"/>
        <xdr:cNvSpPr/>
      </xdr:nvSpPr>
      <xdr:spPr>
        <a:xfrm>
          <a:off x="7651993" y="4232763"/>
          <a:ext cx="2445728" cy="4840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17339</xdr:colOff>
      <xdr:row>9</xdr:row>
      <xdr:rowOff>244472</xdr:rowOff>
    </xdr:from>
    <xdr:to>
      <xdr:col>12</xdr:col>
      <xdr:colOff>234462</xdr:colOff>
      <xdr:row>10</xdr:row>
      <xdr:rowOff>11768</xdr:rowOff>
    </xdr:to>
    <xdr:sp macro="" textlink="">
      <xdr:nvSpPr>
        <xdr:cNvPr id="30" name="ลูกศรซ้าย-ขวา 29"/>
        <xdr:cNvSpPr/>
      </xdr:nvSpPr>
      <xdr:spPr>
        <a:xfrm>
          <a:off x="7361114" y="4883147"/>
          <a:ext cx="1322023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14654</xdr:colOff>
      <xdr:row>27</xdr:row>
      <xdr:rowOff>256443</xdr:rowOff>
    </xdr:from>
    <xdr:to>
      <xdr:col>17</xdr:col>
      <xdr:colOff>258396</xdr:colOff>
      <xdr:row>28</xdr:row>
      <xdr:rowOff>24836</xdr:rowOff>
    </xdr:to>
    <xdr:sp macro="" textlink="">
      <xdr:nvSpPr>
        <xdr:cNvPr id="48" name="ลูกศรซ้าย-ขวา 47"/>
        <xdr:cNvSpPr/>
      </xdr:nvSpPr>
      <xdr:spPr>
        <a:xfrm>
          <a:off x="9292004" y="9810018"/>
          <a:ext cx="796192" cy="44618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7327</xdr:colOff>
      <xdr:row>29</xdr:row>
      <xdr:rowOff>251797</xdr:rowOff>
    </xdr:from>
    <xdr:to>
      <xdr:col>17</xdr:col>
      <xdr:colOff>260594</xdr:colOff>
      <xdr:row>30</xdr:row>
      <xdr:rowOff>19093</xdr:rowOff>
    </xdr:to>
    <xdr:sp macro="" textlink="">
      <xdr:nvSpPr>
        <xdr:cNvPr id="49" name="ลูกศรซ้าย-ขวา 48"/>
        <xdr:cNvSpPr/>
      </xdr:nvSpPr>
      <xdr:spPr>
        <a:xfrm>
          <a:off x="8456002" y="10357822"/>
          <a:ext cx="1634392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21981</xdr:colOff>
      <xdr:row>31</xdr:row>
      <xdr:rowOff>259126</xdr:rowOff>
    </xdr:from>
    <xdr:to>
      <xdr:col>17</xdr:col>
      <xdr:colOff>267921</xdr:colOff>
      <xdr:row>32</xdr:row>
      <xdr:rowOff>26421</xdr:rowOff>
    </xdr:to>
    <xdr:sp macro="" textlink="">
      <xdr:nvSpPr>
        <xdr:cNvPr id="50" name="ลูกศรซ้าย-ขวา 49"/>
        <xdr:cNvSpPr/>
      </xdr:nvSpPr>
      <xdr:spPr>
        <a:xfrm>
          <a:off x="8746881" y="11470051"/>
          <a:ext cx="1350840" cy="435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263770</xdr:colOff>
      <xdr:row>33</xdr:row>
      <xdr:rowOff>262301</xdr:rowOff>
    </xdr:from>
    <xdr:to>
      <xdr:col>13</xdr:col>
      <xdr:colOff>271097</xdr:colOff>
      <xdr:row>34</xdr:row>
      <xdr:rowOff>29597</xdr:rowOff>
    </xdr:to>
    <xdr:sp macro="" textlink="">
      <xdr:nvSpPr>
        <xdr:cNvPr id="51" name="ลูกศรซ้าย-ขวา 50"/>
        <xdr:cNvSpPr/>
      </xdr:nvSpPr>
      <xdr:spPr>
        <a:xfrm>
          <a:off x="8159995" y="14178326"/>
          <a:ext cx="836002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21981</xdr:colOff>
      <xdr:row>35</xdr:row>
      <xdr:rowOff>259126</xdr:rowOff>
    </xdr:from>
    <xdr:to>
      <xdr:col>18</xdr:col>
      <xdr:colOff>7326</xdr:colOff>
      <xdr:row>36</xdr:row>
      <xdr:rowOff>26422</xdr:rowOff>
    </xdr:to>
    <xdr:sp macro="" textlink="">
      <xdr:nvSpPr>
        <xdr:cNvPr id="52" name="ลูกศรซ้าย-ขวา 51"/>
        <xdr:cNvSpPr/>
      </xdr:nvSpPr>
      <xdr:spPr>
        <a:xfrm>
          <a:off x="8746881" y="10917601"/>
          <a:ext cx="1366470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14654</xdr:colOff>
      <xdr:row>37</xdr:row>
      <xdr:rowOff>253509</xdr:rowOff>
    </xdr:from>
    <xdr:to>
      <xdr:col>17</xdr:col>
      <xdr:colOff>261693</xdr:colOff>
      <xdr:row>38</xdr:row>
      <xdr:rowOff>20805</xdr:rowOff>
    </xdr:to>
    <xdr:sp macro="" textlink="">
      <xdr:nvSpPr>
        <xdr:cNvPr id="53" name="ลูกศรซ้าย-ขวา 52"/>
        <xdr:cNvSpPr/>
      </xdr:nvSpPr>
      <xdr:spPr>
        <a:xfrm>
          <a:off x="9292004" y="14721984"/>
          <a:ext cx="799489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14654</xdr:colOff>
      <xdr:row>39</xdr:row>
      <xdr:rowOff>253509</xdr:rowOff>
    </xdr:from>
    <xdr:to>
      <xdr:col>17</xdr:col>
      <xdr:colOff>261693</xdr:colOff>
      <xdr:row>40</xdr:row>
      <xdr:rowOff>20805</xdr:rowOff>
    </xdr:to>
    <xdr:sp macro="" textlink="">
      <xdr:nvSpPr>
        <xdr:cNvPr id="54" name="ลูกศรซ้าย-ขวา 53"/>
        <xdr:cNvSpPr/>
      </xdr:nvSpPr>
      <xdr:spPr>
        <a:xfrm>
          <a:off x="9292004" y="11045334"/>
          <a:ext cx="799489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14654</xdr:colOff>
      <xdr:row>39</xdr:row>
      <xdr:rowOff>253509</xdr:rowOff>
    </xdr:from>
    <xdr:to>
      <xdr:col>17</xdr:col>
      <xdr:colOff>261693</xdr:colOff>
      <xdr:row>40</xdr:row>
      <xdr:rowOff>20805</xdr:rowOff>
    </xdr:to>
    <xdr:sp macro="" textlink="">
      <xdr:nvSpPr>
        <xdr:cNvPr id="55" name="ลูกศรซ้าย-ขวา 54"/>
        <xdr:cNvSpPr/>
      </xdr:nvSpPr>
      <xdr:spPr>
        <a:xfrm>
          <a:off x="9292004" y="11045334"/>
          <a:ext cx="799489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7327</xdr:colOff>
      <xdr:row>50</xdr:row>
      <xdr:rowOff>257539</xdr:rowOff>
    </xdr:from>
    <xdr:to>
      <xdr:col>13</xdr:col>
      <xdr:colOff>271096</xdr:colOff>
      <xdr:row>51</xdr:row>
      <xdr:rowOff>24835</xdr:rowOff>
    </xdr:to>
    <xdr:sp macro="" textlink="">
      <xdr:nvSpPr>
        <xdr:cNvPr id="72" name="ลูกศรซ้าย-ขวา 71"/>
        <xdr:cNvSpPr/>
      </xdr:nvSpPr>
      <xdr:spPr>
        <a:xfrm>
          <a:off x="8179777" y="15830914"/>
          <a:ext cx="816219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7328</xdr:colOff>
      <xdr:row>48</xdr:row>
      <xdr:rowOff>252044</xdr:rowOff>
    </xdr:from>
    <xdr:to>
      <xdr:col>15</xdr:col>
      <xdr:colOff>1</xdr:colOff>
      <xdr:row>49</xdr:row>
      <xdr:rowOff>19340</xdr:rowOff>
    </xdr:to>
    <xdr:sp macro="" textlink="">
      <xdr:nvSpPr>
        <xdr:cNvPr id="73" name="ลูกศรซ้าย-ขวา 72"/>
        <xdr:cNvSpPr/>
      </xdr:nvSpPr>
      <xdr:spPr>
        <a:xfrm>
          <a:off x="8456003" y="15272969"/>
          <a:ext cx="821348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7327</xdr:colOff>
      <xdr:row>50</xdr:row>
      <xdr:rowOff>257539</xdr:rowOff>
    </xdr:from>
    <xdr:to>
      <xdr:col>13</xdr:col>
      <xdr:colOff>271096</xdr:colOff>
      <xdr:row>51</xdr:row>
      <xdr:rowOff>24835</xdr:rowOff>
    </xdr:to>
    <xdr:sp macro="" textlink="">
      <xdr:nvSpPr>
        <xdr:cNvPr id="74" name="ลูกศรซ้าย-ขวา 73"/>
        <xdr:cNvSpPr/>
      </xdr:nvSpPr>
      <xdr:spPr>
        <a:xfrm>
          <a:off x="8179777" y="15830914"/>
          <a:ext cx="816219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7328</xdr:colOff>
      <xdr:row>48</xdr:row>
      <xdr:rowOff>252044</xdr:rowOff>
    </xdr:from>
    <xdr:to>
      <xdr:col>15</xdr:col>
      <xdr:colOff>1</xdr:colOff>
      <xdr:row>49</xdr:row>
      <xdr:rowOff>19340</xdr:rowOff>
    </xdr:to>
    <xdr:sp macro="" textlink="">
      <xdr:nvSpPr>
        <xdr:cNvPr id="75" name="ลูกศรซ้าย-ขวา 74"/>
        <xdr:cNvSpPr/>
      </xdr:nvSpPr>
      <xdr:spPr>
        <a:xfrm>
          <a:off x="8456003" y="15272969"/>
          <a:ext cx="821348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39320</xdr:colOff>
      <xdr:row>52</xdr:row>
      <xdr:rowOff>249115</xdr:rowOff>
    </xdr:from>
    <xdr:to>
      <xdr:col>17</xdr:col>
      <xdr:colOff>275248</xdr:colOff>
      <xdr:row>53</xdr:row>
      <xdr:rowOff>19094</xdr:rowOff>
    </xdr:to>
    <xdr:sp macro="" textlink="">
      <xdr:nvSpPr>
        <xdr:cNvPr id="76" name="ลูกศรซ้าย-ขวา 75"/>
        <xdr:cNvSpPr/>
      </xdr:nvSpPr>
      <xdr:spPr>
        <a:xfrm>
          <a:off x="7659320" y="16374940"/>
          <a:ext cx="2445728" cy="4620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39320</xdr:colOff>
      <xdr:row>54</xdr:row>
      <xdr:rowOff>249115</xdr:rowOff>
    </xdr:from>
    <xdr:to>
      <xdr:col>17</xdr:col>
      <xdr:colOff>275248</xdr:colOff>
      <xdr:row>55</xdr:row>
      <xdr:rowOff>19094</xdr:rowOff>
    </xdr:to>
    <xdr:sp macro="" textlink="">
      <xdr:nvSpPr>
        <xdr:cNvPr id="77" name="ลูกศรซ้าย-ขวา 76"/>
        <xdr:cNvSpPr/>
      </xdr:nvSpPr>
      <xdr:spPr>
        <a:xfrm>
          <a:off x="7659320" y="15355765"/>
          <a:ext cx="2445728" cy="4620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7328</xdr:colOff>
      <xdr:row>56</xdr:row>
      <xdr:rowOff>256442</xdr:rowOff>
    </xdr:from>
    <xdr:to>
      <xdr:col>16</xdr:col>
      <xdr:colOff>263771</xdr:colOff>
      <xdr:row>57</xdr:row>
      <xdr:rowOff>23738</xdr:rowOff>
    </xdr:to>
    <xdr:sp macro="" textlink="">
      <xdr:nvSpPr>
        <xdr:cNvPr id="78" name="ลูกศรซ้าย-ขวา 77"/>
        <xdr:cNvSpPr/>
      </xdr:nvSpPr>
      <xdr:spPr>
        <a:xfrm>
          <a:off x="8732228" y="17487167"/>
          <a:ext cx="1085118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7327</xdr:colOff>
      <xdr:row>58</xdr:row>
      <xdr:rowOff>259126</xdr:rowOff>
    </xdr:from>
    <xdr:to>
      <xdr:col>17</xdr:col>
      <xdr:colOff>267921</xdr:colOff>
      <xdr:row>59</xdr:row>
      <xdr:rowOff>26422</xdr:rowOff>
    </xdr:to>
    <xdr:sp macro="" textlink="">
      <xdr:nvSpPr>
        <xdr:cNvPr id="79" name="ลูกศรซ้าย-ขวา 78"/>
        <xdr:cNvSpPr/>
      </xdr:nvSpPr>
      <xdr:spPr>
        <a:xfrm>
          <a:off x="8732227" y="16937401"/>
          <a:ext cx="1365494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7327</xdr:colOff>
      <xdr:row>60</xdr:row>
      <xdr:rowOff>262301</xdr:rowOff>
    </xdr:from>
    <xdr:to>
      <xdr:col>17</xdr:col>
      <xdr:colOff>263158</xdr:colOff>
      <xdr:row>61</xdr:row>
      <xdr:rowOff>29597</xdr:rowOff>
    </xdr:to>
    <xdr:sp macro="" textlink="">
      <xdr:nvSpPr>
        <xdr:cNvPr id="80" name="ลูกศรซ้าย-ขวา 79"/>
        <xdr:cNvSpPr/>
      </xdr:nvSpPr>
      <xdr:spPr>
        <a:xfrm>
          <a:off x="8732227" y="20198126"/>
          <a:ext cx="1360731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51289</xdr:colOff>
      <xdr:row>69</xdr:row>
      <xdr:rowOff>262302</xdr:rowOff>
    </xdr:from>
    <xdr:to>
      <xdr:col>17</xdr:col>
      <xdr:colOff>263159</xdr:colOff>
      <xdr:row>70</xdr:row>
      <xdr:rowOff>29598</xdr:rowOff>
    </xdr:to>
    <xdr:sp macro="" textlink="">
      <xdr:nvSpPr>
        <xdr:cNvPr id="81" name="ลูกศรซ้าย-ขวา 80"/>
        <xdr:cNvSpPr/>
      </xdr:nvSpPr>
      <xdr:spPr>
        <a:xfrm>
          <a:off x="6842614" y="2138727"/>
          <a:ext cx="3250345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51289</xdr:colOff>
      <xdr:row>71</xdr:row>
      <xdr:rowOff>263889</xdr:rowOff>
    </xdr:from>
    <xdr:to>
      <xdr:col>17</xdr:col>
      <xdr:colOff>264747</xdr:colOff>
      <xdr:row>72</xdr:row>
      <xdr:rowOff>31185</xdr:rowOff>
    </xdr:to>
    <xdr:sp macro="" textlink="">
      <xdr:nvSpPr>
        <xdr:cNvPr id="82" name="ลูกศรซ้าย-ขวา 81"/>
        <xdr:cNvSpPr/>
      </xdr:nvSpPr>
      <xdr:spPr>
        <a:xfrm>
          <a:off x="6842614" y="2692764"/>
          <a:ext cx="3251933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29307</xdr:colOff>
      <xdr:row>73</xdr:row>
      <xdr:rowOff>263890</xdr:rowOff>
    </xdr:from>
    <xdr:to>
      <xdr:col>17</xdr:col>
      <xdr:colOff>264746</xdr:colOff>
      <xdr:row>74</xdr:row>
      <xdr:rowOff>31185</xdr:rowOff>
    </xdr:to>
    <xdr:sp macro="" textlink="">
      <xdr:nvSpPr>
        <xdr:cNvPr id="83" name="ลูกศรซ้าย-ขวา 82"/>
        <xdr:cNvSpPr/>
      </xdr:nvSpPr>
      <xdr:spPr>
        <a:xfrm>
          <a:off x="6820632" y="3245215"/>
          <a:ext cx="3273914" cy="435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11</xdr:row>
      <xdr:rowOff>259126</xdr:rowOff>
    </xdr:from>
    <xdr:to>
      <xdr:col>17</xdr:col>
      <xdr:colOff>267921</xdr:colOff>
      <xdr:row>12</xdr:row>
      <xdr:rowOff>26422</xdr:rowOff>
    </xdr:to>
    <xdr:sp macro="" textlink="">
      <xdr:nvSpPr>
        <xdr:cNvPr id="28" name="ลูกศรซ้าย-ขวา 27"/>
        <xdr:cNvSpPr/>
      </xdr:nvSpPr>
      <xdr:spPr>
        <a:xfrm>
          <a:off x="7651993" y="4069126"/>
          <a:ext cx="2445728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14654</xdr:colOff>
      <xdr:row>13</xdr:row>
      <xdr:rowOff>253509</xdr:rowOff>
    </xdr:from>
    <xdr:to>
      <xdr:col>17</xdr:col>
      <xdr:colOff>261693</xdr:colOff>
      <xdr:row>14</xdr:row>
      <xdr:rowOff>20805</xdr:rowOff>
    </xdr:to>
    <xdr:sp macro="" textlink="">
      <xdr:nvSpPr>
        <xdr:cNvPr id="33" name="ลูกศรซ้าย-ขวา 32"/>
        <xdr:cNvSpPr/>
      </xdr:nvSpPr>
      <xdr:spPr>
        <a:xfrm>
          <a:off x="9292004" y="4615959"/>
          <a:ext cx="799489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7327</xdr:colOff>
      <xdr:row>15</xdr:row>
      <xdr:rowOff>252044</xdr:rowOff>
    </xdr:from>
    <xdr:to>
      <xdr:col>17</xdr:col>
      <xdr:colOff>260228</xdr:colOff>
      <xdr:row>16</xdr:row>
      <xdr:rowOff>19340</xdr:rowOff>
    </xdr:to>
    <xdr:sp macro="" textlink="">
      <xdr:nvSpPr>
        <xdr:cNvPr id="36" name="ลูกศรซ้าย-ขวา 35"/>
        <xdr:cNvSpPr/>
      </xdr:nvSpPr>
      <xdr:spPr>
        <a:xfrm>
          <a:off x="9284677" y="5166944"/>
          <a:ext cx="805351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7327</xdr:colOff>
      <xdr:row>17</xdr:row>
      <xdr:rowOff>252044</xdr:rowOff>
    </xdr:from>
    <xdr:to>
      <xdr:col>17</xdr:col>
      <xdr:colOff>260228</xdr:colOff>
      <xdr:row>18</xdr:row>
      <xdr:rowOff>19340</xdr:rowOff>
    </xdr:to>
    <xdr:sp macro="" textlink="">
      <xdr:nvSpPr>
        <xdr:cNvPr id="37" name="ลูกศรซ้าย-ขวา 36"/>
        <xdr:cNvSpPr/>
      </xdr:nvSpPr>
      <xdr:spPr>
        <a:xfrm>
          <a:off x="9284677" y="5166944"/>
          <a:ext cx="805351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29307</xdr:colOff>
      <xdr:row>75</xdr:row>
      <xdr:rowOff>263890</xdr:rowOff>
    </xdr:from>
    <xdr:to>
      <xdr:col>17</xdr:col>
      <xdr:colOff>264746</xdr:colOff>
      <xdr:row>76</xdr:row>
      <xdr:rowOff>31185</xdr:rowOff>
    </xdr:to>
    <xdr:sp macro="" textlink="">
      <xdr:nvSpPr>
        <xdr:cNvPr id="38" name="ลูกศรซ้าย-ขวา 37"/>
        <xdr:cNvSpPr/>
      </xdr:nvSpPr>
      <xdr:spPr>
        <a:xfrm>
          <a:off x="6820632" y="21256990"/>
          <a:ext cx="3273914" cy="435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29307</xdr:colOff>
      <xdr:row>78</xdr:row>
      <xdr:rowOff>82915</xdr:rowOff>
    </xdr:from>
    <xdr:to>
      <xdr:col>17</xdr:col>
      <xdr:colOff>264746</xdr:colOff>
      <xdr:row>78</xdr:row>
      <xdr:rowOff>128634</xdr:rowOff>
    </xdr:to>
    <xdr:sp macro="" textlink="">
      <xdr:nvSpPr>
        <xdr:cNvPr id="39" name="ลูกศรซ้าย-ขวา 38"/>
        <xdr:cNvSpPr/>
      </xdr:nvSpPr>
      <xdr:spPr>
        <a:xfrm>
          <a:off x="6820632" y="22457140"/>
          <a:ext cx="3273914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29307</xdr:colOff>
      <xdr:row>80</xdr:row>
      <xdr:rowOff>263890</xdr:rowOff>
    </xdr:from>
    <xdr:to>
      <xdr:col>17</xdr:col>
      <xdr:colOff>264746</xdr:colOff>
      <xdr:row>81</xdr:row>
      <xdr:rowOff>31185</xdr:rowOff>
    </xdr:to>
    <xdr:sp macro="" textlink="">
      <xdr:nvSpPr>
        <xdr:cNvPr id="40" name="ลูกศรซ้าย-ขวา 39"/>
        <xdr:cNvSpPr/>
      </xdr:nvSpPr>
      <xdr:spPr>
        <a:xfrm>
          <a:off x="6820632" y="21809440"/>
          <a:ext cx="3273914" cy="435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29307</xdr:colOff>
      <xdr:row>82</xdr:row>
      <xdr:rowOff>263890</xdr:rowOff>
    </xdr:from>
    <xdr:to>
      <xdr:col>17</xdr:col>
      <xdr:colOff>264746</xdr:colOff>
      <xdr:row>83</xdr:row>
      <xdr:rowOff>31185</xdr:rowOff>
    </xdr:to>
    <xdr:sp macro="" textlink="">
      <xdr:nvSpPr>
        <xdr:cNvPr id="41" name="ลูกศรซ้าย-ขวา 40"/>
        <xdr:cNvSpPr/>
      </xdr:nvSpPr>
      <xdr:spPr>
        <a:xfrm>
          <a:off x="6820632" y="23190565"/>
          <a:ext cx="3273914" cy="435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7938</xdr:colOff>
      <xdr:row>6</xdr:row>
      <xdr:rowOff>263278</xdr:rowOff>
    </xdr:from>
    <xdr:to>
      <xdr:col>13</xdr:col>
      <xdr:colOff>0</xdr:colOff>
      <xdr:row>7</xdr:row>
      <xdr:rowOff>31185</xdr:rowOff>
    </xdr:to>
    <xdr:sp macro="" textlink="">
      <xdr:nvSpPr>
        <xdr:cNvPr id="2" name="ลูกศรซ้าย-ขวา 1"/>
        <xdr:cNvSpPr/>
      </xdr:nvSpPr>
      <xdr:spPr>
        <a:xfrm>
          <a:off x="7275513" y="2692153"/>
          <a:ext cx="544512" cy="441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15875</xdr:colOff>
      <xdr:row>8</xdr:row>
      <xdr:rowOff>230187</xdr:rowOff>
    </xdr:from>
    <xdr:to>
      <xdr:col>14</xdr:col>
      <xdr:colOff>7937</xdr:colOff>
      <xdr:row>8</xdr:row>
      <xdr:rowOff>275906</xdr:rowOff>
    </xdr:to>
    <xdr:sp macro="" textlink="">
      <xdr:nvSpPr>
        <xdr:cNvPr id="20" name="ลูกศรซ้าย-ขวา 19"/>
        <xdr:cNvSpPr/>
      </xdr:nvSpPr>
      <xdr:spPr>
        <a:xfrm>
          <a:off x="7754938" y="4318000"/>
          <a:ext cx="547687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7939</xdr:colOff>
      <xdr:row>10</xdr:row>
      <xdr:rowOff>247404</xdr:rowOff>
    </xdr:from>
    <xdr:to>
      <xdr:col>9</xdr:col>
      <xdr:colOff>254000</xdr:colOff>
      <xdr:row>11</xdr:row>
      <xdr:rowOff>15311</xdr:rowOff>
    </xdr:to>
    <xdr:sp macro="" textlink="">
      <xdr:nvSpPr>
        <xdr:cNvPr id="21" name="ลูกศรซ้าย-ขวา 20"/>
        <xdr:cNvSpPr/>
      </xdr:nvSpPr>
      <xdr:spPr>
        <a:xfrm>
          <a:off x="6913564" y="3228729"/>
          <a:ext cx="246061" cy="441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15875</xdr:colOff>
      <xdr:row>12</xdr:row>
      <xdr:rowOff>230187</xdr:rowOff>
    </xdr:from>
    <xdr:to>
      <xdr:col>14</xdr:col>
      <xdr:colOff>254000</xdr:colOff>
      <xdr:row>13</xdr:row>
      <xdr:rowOff>0</xdr:rowOff>
    </xdr:to>
    <xdr:sp macro="" textlink="">
      <xdr:nvSpPr>
        <xdr:cNvPr id="22" name="ลูกศรซ้าย-ขวา 21"/>
        <xdr:cNvSpPr/>
      </xdr:nvSpPr>
      <xdr:spPr>
        <a:xfrm>
          <a:off x="7750175" y="4316412"/>
          <a:ext cx="790575" cy="46038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15874</xdr:colOff>
      <xdr:row>14</xdr:row>
      <xdr:rowOff>222250</xdr:rowOff>
    </xdr:from>
    <xdr:to>
      <xdr:col>13</xdr:col>
      <xdr:colOff>15876</xdr:colOff>
      <xdr:row>14</xdr:row>
      <xdr:rowOff>267969</xdr:rowOff>
    </xdr:to>
    <xdr:sp macro="" textlink="">
      <xdr:nvSpPr>
        <xdr:cNvPr id="23" name="ลูกศรซ้าย-ขวา 22"/>
        <xdr:cNvSpPr/>
      </xdr:nvSpPr>
      <xdr:spPr>
        <a:xfrm>
          <a:off x="7750174" y="8699500"/>
          <a:ext cx="276227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7937</xdr:colOff>
      <xdr:row>16</xdr:row>
      <xdr:rowOff>246063</xdr:rowOff>
    </xdr:from>
    <xdr:to>
      <xdr:col>14</xdr:col>
      <xdr:colOff>261937</xdr:colOff>
      <xdr:row>17</xdr:row>
      <xdr:rowOff>13970</xdr:rowOff>
    </xdr:to>
    <xdr:sp macro="" textlink="">
      <xdr:nvSpPr>
        <xdr:cNvPr id="24" name="ลูกศรซ้าย-ขวา 23"/>
        <xdr:cNvSpPr/>
      </xdr:nvSpPr>
      <xdr:spPr>
        <a:xfrm>
          <a:off x="7742237" y="9275763"/>
          <a:ext cx="806450" cy="441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271461</xdr:colOff>
      <xdr:row>18</xdr:row>
      <xdr:rowOff>223837</xdr:rowOff>
    </xdr:from>
    <xdr:to>
      <xdr:col>11</xdr:col>
      <xdr:colOff>271463</xdr:colOff>
      <xdr:row>18</xdr:row>
      <xdr:rowOff>269556</xdr:rowOff>
    </xdr:to>
    <xdr:sp macro="" textlink="">
      <xdr:nvSpPr>
        <xdr:cNvPr id="25" name="ลูกศรซ้าย-ขวา 24"/>
        <xdr:cNvSpPr/>
      </xdr:nvSpPr>
      <xdr:spPr>
        <a:xfrm>
          <a:off x="7453311" y="9805987"/>
          <a:ext cx="276227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269875</xdr:colOff>
      <xdr:row>27</xdr:row>
      <xdr:rowOff>238124</xdr:rowOff>
    </xdr:from>
    <xdr:to>
      <xdr:col>11</xdr:col>
      <xdr:colOff>269877</xdr:colOff>
      <xdr:row>28</xdr:row>
      <xdr:rowOff>6031</xdr:rowOff>
    </xdr:to>
    <xdr:sp macro="" textlink="">
      <xdr:nvSpPr>
        <xdr:cNvPr id="28" name="ลูกศรซ้าย-ขวา 27"/>
        <xdr:cNvSpPr/>
      </xdr:nvSpPr>
      <xdr:spPr>
        <a:xfrm>
          <a:off x="7453313" y="8167687"/>
          <a:ext cx="277814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7937</xdr:colOff>
      <xdr:row>29</xdr:row>
      <xdr:rowOff>230187</xdr:rowOff>
    </xdr:from>
    <xdr:to>
      <xdr:col>14</xdr:col>
      <xdr:colOff>7938</xdr:colOff>
      <xdr:row>29</xdr:row>
      <xdr:rowOff>275906</xdr:rowOff>
    </xdr:to>
    <xdr:sp macro="" textlink="">
      <xdr:nvSpPr>
        <xdr:cNvPr id="29" name="ลูกศรซ้าย-ขวา 28"/>
        <xdr:cNvSpPr/>
      </xdr:nvSpPr>
      <xdr:spPr>
        <a:xfrm>
          <a:off x="8018462" y="11193462"/>
          <a:ext cx="276226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1464</xdr:colOff>
      <xdr:row>31</xdr:row>
      <xdr:rowOff>242884</xdr:rowOff>
    </xdr:from>
    <xdr:to>
      <xdr:col>15</xdr:col>
      <xdr:colOff>230188</xdr:colOff>
      <xdr:row>32</xdr:row>
      <xdr:rowOff>39687</xdr:rowOff>
    </xdr:to>
    <xdr:sp macro="" textlink="">
      <xdr:nvSpPr>
        <xdr:cNvPr id="30" name="ลูกศรซ้าย-ขวา 29"/>
        <xdr:cNvSpPr/>
      </xdr:nvSpPr>
      <xdr:spPr>
        <a:xfrm>
          <a:off x="8573964" y="9283697"/>
          <a:ext cx="228724" cy="7461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7938</xdr:colOff>
      <xdr:row>33</xdr:row>
      <xdr:rowOff>261691</xdr:rowOff>
    </xdr:from>
    <xdr:to>
      <xdr:col>12</xdr:col>
      <xdr:colOff>0</xdr:colOff>
      <xdr:row>34</xdr:row>
      <xdr:rowOff>29598</xdr:rowOff>
    </xdr:to>
    <xdr:sp macro="" textlink="">
      <xdr:nvSpPr>
        <xdr:cNvPr id="31" name="ลูกศรซ้าย-ขวา 30"/>
        <xdr:cNvSpPr/>
      </xdr:nvSpPr>
      <xdr:spPr>
        <a:xfrm>
          <a:off x="7466013" y="14815891"/>
          <a:ext cx="268287" cy="441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7938</xdr:colOff>
      <xdr:row>35</xdr:row>
      <xdr:rowOff>261691</xdr:rowOff>
    </xdr:from>
    <xdr:to>
      <xdr:col>12</xdr:col>
      <xdr:colOff>0</xdr:colOff>
      <xdr:row>36</xdr:row>
      <xdr:rowOff>29598</xdr:rowOff>
    </xdr:to>
    <xdr:sp macro="" textlink="">
      <xdr:nvSpPr>
        <xdr:cNvPr id="32" name="ลูกศรซ้าย-ขวา 31"/>
        <xdr:cNvSpPr/>
      </xdr:nvSpPr>
      <xdr:spPr>
        <a:xfrm>
          <a:off x="7466013" y="15368341"/>
          <a:ext cx="268287" cy="441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6</xdr:row>
      <xdr:rowOff>260104</xdr:rowOff>
    </xdr:from>
    <xdr:to>
      <xdr:col>17</xdr:col>
      <xdr:colOff>263159</xdr:colOff>
      <xdr:row>7</xdr:row>
      <xdr:rowOff>29598</xdr:rowOff>
    </xdr:to>
    <xdr:sp macro="" textlink="">
      <xdr:nvSpPr>
        <xdr:cNvPr id="23" name="ลูกศรซ้าย-ขวา 22"/>
        <xdr:cNvSpPr/>
      </xdr:nvSpPr>
      <xdr:spPr>
        <a:xfrm>
          <a:off x="8486775" y="2136529"/>
          <a:ext cx="79655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9525</xdr:colOff>
      <xdr:row>8</xdr:row>
      <xdr:rowOff>263889</xdr:rowOff>
    </xdr:from>
    <xdr:to>
      <xdr:col>17</xdr:col>
      <xdr:colOff>264747</xdr:colOff>
      <xdr:row>9</xdr:row>
      <xdr:rowOff>33383</xdr:rowOff>
    </xdr:to>
    <xdr:sp macro="" textlink="">
      <xdr:nvSpPr>
        <xdr:cNvPr id="24" name="ลูกศรซ้าย-ขวา 23"/>
        <xdr:cNvSpPr/>
      </xdr:nvSpPr>
      <xdr:spPr>
        <a:xfrm>
          <a:off x="8477250" y="2692764"/>
          <a:ext cx="807672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29307</xdr:colOff>
      <xdr:row>10</xdr:row>
      <xdr:rowOff>263890</xdr:rowOff>
    </xdr:from>
    <xdr:to>
      <xdr:col>17</xdr:col>
      <xdr:colOff>264746</xdr:colOff>
      <xdr:row>11</xdr:row>
      <xdr:rowOff>31185</xdr:rowOff>
    </xdr:to>
    <xdr:sp macro="" textlink="">
      <xdr:nvSpPr>
        <xdr:cNvPr id="25" name="ลูกศรซ้าย-ขวา 24"/>
        <xdr:cNvSpPr/>
      </xdr:nvSpPr>
      <xdr:spPr>
        <a:xfrm>
          <a:off x="5915757" y="3245215"/>
          <a:ext cx="3273914" cy="435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10257</xdr:colOff>
      <xdr:row>12</xdr:row>
      <xdr:rowOff>240688</xdr:rowOff>
    </xdr:from>
    <xdr:to>
      <xdr:col>14</xdr:col>
      <xdr:colOff>266700</xdr:colOff>
      <xdr:row>13</xdr:row>
      <xdr:rowOff>10182</xdr:rowOff>
    </xdr:to>
    <xdr:sp macro="" textlink="">
      <xdr:nvSpPr>
        <xdr:cNvPr id="26" name="ลูกศรซ้าย-ขวา 25"/>
        <xdr:cNvSpPr/>
      </xdr:nvSpPr>
      <xdr:spPr>
        <a:xfrm>
          <a:off x="7649307" y="3774463"/>
          <a:ext cx="808893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19050</xdr:colOff>
      <xdr:row>15</xdr:row>
      <xdr:rowOff>142875</xdr:rowOff>
    </xdr:from>
    <xdr:to>
      <xdr:col>17</xdr:col>
      <xdr:colOff>267921</xdr:colOff>
      <xdr:row>15</xdr:row>
      <xdr:rowOff>194940</xdr:rowOff>
    </xdr:to>
    <xdr:sp macro="" textlink="">
      <xdr:nvSpPr>
        <xdr:cNvPr id="27" name="ลูกศรซ้าย-ขวา 26"/>
        <xdr:cNvSpPr/>
      </xdr:nvSpPr>
      <xdr:spPr>
        <a:xfrm>
          <a:off x="7658100" y="4505325"/>
          <a:ext cx="1629996" cy="5206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26864</xdr:colOff>
      <xdr:row>17</xdr:row>
      <xdr:rowOff>225422</xdr:rowOff>
    </xdr:from>
    <xdr:to>
      <xdr:col>14</xdr:col>
      <xdr:colOff>266700</xdr:colOff>
      <xdr:row>17</xdr:row>
      <xdr:rowOff>271141</xdr:rowOff>
    </xdr:to>
    <xdr:sp macro="" textlink="">
      <xdr:nvSpPr>
        <xdr:cNvPr id="28" name="ลูกศรซ้าย-ขวา 27"/>
        <xdr:cNvSpPr/>
      </xdr:nvSpPr>
      <xdr:spPr>
        <a:xfrm>
          <a:off x="6837239" y="5140322"/>
          <a:ext cx="1620961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31993</xdr:colOff>
      <xdr:row>7</xdr:row>
      <xdr:rowOff>0</xdr:rowOff>
    </xdr:from>
    <xdr:to>
      <xdr:col>17</xdr:col>
      <xdr:colOff>267921</xdr:colOff>
      <xdr:row>7</xdr:row>
      <xdr:rowOff>26422</xdr:rowOff>
    </xdr:to>
    <xdr:sp macro="" textlink="">
      <xdr:nvSpPr>
        <xdr:cNvPr id="8" name="ลูกศรซ้าย-ขวา 7"/>
        <xdr:cNvSpPr/>
      </xdr:nvSpPr>
      <xdr:spPr>
        <a:xfrm>
          <a:off x="6842368" y="5726476"/>
          <a:ext cx="2445728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9</xdr:row>
      <xdr:rowOff>0</xdr:rowOff>
    </xdr:from>
    <xdr:to>
      <xdr:col>17</xdr:col>
      <xdr:colOff>267921</xdr:colOff>
      <xdr:row>9</xdr:row>
      <xdr:rowOff>26422</xdr:rowOff>
    </xdr:to>
    <xdr:sp macro="" textlink="">
      <xdr:nvSpPr>
        <xdr:cNvPr id="4" name="ลูกศรซ้าย-ขวา 3"/>
        <xdr:cNvSpPr/>
      </xdr:nvSpPr>
      <xdr:spPr>
        <a:xfrm>
          <a:off x="7261468" y="2152650"/>
          <a:ext cx="2445728" cy="2642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11</xdr:row>
      <xdr:rowOff>0</xdr:rowOff>
    </xdr:from>
    <xdr:to>
      <xdr:col>17</xdr:col>
      <xdr:colOff>267921</xdr:colOff>
      <xdr:row>11</xdr:row>
      <xdr:rowOff>26422</xdr:rowOff>
    </xdr:to>
    <xdr:sp macro="" textlink="">
      <xdr:nvSpPr>
        <xdr:cNvPr id="6" name="ลูกศรซ้าย-ขวา 5"/>
        <xdr:cNvSpPr/>
      </xdr:nvSpPr>
      <xdr:spPr>
        <a:xfrm>
          <a:off x="7261468" y="2152650"/>
          <a:ext cx="2445728" cy="2642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55" zoomScale="120" zoomScaleNormal="120" workbookViewId="0">
      <selection activeCell="D35" sqref="D35"/>
    </sheetView>
  </sheetViews>
  <sheetFormatPr defaultRowHeight="14.25" x14ac:dyDescent="0.2"/>
  <cols>
    <col min="1" max="1" width="49.125" bestFit="1" customWidth="1"/>
    <col min="2" max="2" width="14.125" bestFit="1" customWidth="1"/>
    <col min="3" max="3" width="14.25" bestFit="1" customWidth="1"/>
    <col min="4" max="4" width="14.875" bestFit="1" customWidth="1"/>
    <col min="5" max="5" width="15.375" bestFit="1" customWidth="1"/>
    <col min="6" max="6" width="13.125" bestFit="1" customWidth="1"/>
  </cols>
  <sheetData>
    <row r="1" spans="1:10" s="2" customFormat="1" ht="20.25" x14ac:dyDescent="0.3">
      <c r="A1" s="136" t="s">
        <v>0</v>
      </c>
      <c r="B1" s="136"/>
      <c r="C1" s="136"/>
      <c r="D1" s="136"/>
      <c r="E1" s="136"/>
      <c r="F1" s="136"/>
      <c r="G1" s="5"/>
      <c r="H1" s="5"/>
      <c r="I1" s="5"/>
      <c r="J1" s="5"/>
    </row>
    <row r="2" spans="1:10" s="2" customFormat="1" ht="20.25" x14ac:dyDescent="0.3">
      <c r="A2" s="136" t="s">
        <v>42</v>
      </c>
      <c r="B2" s="136"/>
      <c r="C2" s="136"/>
      <c r="D2" s="136"/>
      <c r="E2" s="136"/>
      <c r="F2" s="136"/>
      <c r="G2" s="5"/>
      <c r="H2" s="5"/>
      <c r="I2" s="5"/>
      <c r="J2" s="5"/>
    </row>
    <row r="3" spans="1:10" s="2" customFormat="1" ht="20.25" x14ac:dyDescent="0.3">
      <c r="A3" s="136" t="s">
        <v>1</v>
      </c>
      <c r="B3" s="136"/>
      <c r="C3" s="136"/>
      <c r="D3" s="136"/>
      <c r="E3" s="136"/>
      <c r="F3" s="136"/>
      <c r="G3" s="5"/>
      <c r="H3" s="5"/>
      <c r="I3" s="5"/>
      <c r="J3" s="5"/>
    </row>
    <row r="4" spans="1:10" s="2" customFormat="1" ht="20.25" x14ac:dyDescent="0.3">
      <c r="A4" s="7"/>
      <c r="B4" s="7"/>
      <c r="C4" s="7"/>
      <c r="D4" s="7"/>
      <c r="E4" s="7"/>
      <c r="F4" s="7"/>
      <c r="G4" s="6"/>
      <c r="H4" s="6"/>
      <c r="I4" s="6"/>
      <c r="J4" s="6"/>
    </row>
    <row r="5" spans="1:10" s="2" customFormat="1" ht="20.25" x14ac:dyDescent="0.3">
      <c r="A5" s="9" t="s">
        <v>2</v>
      </c>
      <c r="B5" s="10" t="s">
        <v>3</v>
      </c>
      <c r="C5" s="9" t="s">
        <v>5</v>
      </c>
      <c r="D5" s="10" t="s">
        <v>7</v>
      </c>
      <c r="E5" s="9" t="s">
        <v>5</v>
      </c>
      <c r="F5" s="9" t="s">
        <v>10</v>
      </c>
    </row>
    <row r="6" spans="1:10" s="2" customFormat="1" ht="20.25" x14ac:dyDescent="0.3">
      <c r="A6" s="11"/>
      <c r="B6" s="12" t="s">
        <v>4</v>
      </c>
      <c r="C6" s="11" t="s">
        <v>6</v>
      </c>
      <c r="D6" s="12" t="s">
        <v>8</v>
      </c>
      <c r="E6" s="11" t="s">
        <v>9</v>
      </c>
      <c r="F6" s="11"/>
    </row>
    <row r="7" spans="1:10" s="2" customFormat="1" ht="20.25" x14ac:dyDescent="0.3">
      <c r="A7" s="8" t="s">
        <v>32</v>
      </c>
      <c r="B7" s="33"/>
      <c r="C7" s="34"/>
      <c r="D7" s="35"/>
      <c r="E7" s="34"/>
      <c r="F7" s="16"/>
    </row>
    <row r="8" spans="1:10" s="2" customFormat="1" ht="20.25" x14ac:dyDescent="0.3">
      <c r="A8" s="3" t="s">
        <v>47</v>
      </c>
      <c r="B8" s="33">
        <v>0</v>
      </c>
      <c r="C8" s="34">
        <f>SUM(B8*100)/59</f>
        <v>0</v>
      </c>
      <c r="D8" s="36">
        <v>0</v>
      </c>
      <c r="E8" s="34">
        <f>SUM(D8*100)/40696400</f>
        <v>0</v>
      </c>
      <c r="F8" s="16" t="s">
        <v>40</v>
      </c>
    </row>
    <row r="9" spans="1:10" s="2" customFormat="1" ht="20.25" x14ac:dyDescent="0.3">
      <c r="A9" s="3" t="s">
        <v>67</v>
      </c>
      <c r="B9" s="33">
        <v>3</v>
      </c>
      <c r="C9" s="34">
        <f>SUM(B9*100)/59</f>
        <v>5.0847457627118642</v>
      </c>
      <c r="D9" s="35">
        <v>46151000</v>
      </c>
      <c r="E9" s="34">
        <f>SUM(D9*100)/40696400</f>
        <v>113.40315113867565</v>
      </c>
      <c r="F9" s="16" t="s">
        <v>40</v>
      </c>
    </row>
    <row r="10" spans="1:10" s="2" customFormat="1" ht="20.25" x14ac:dyDescent="0.3">
      <c r="A10" s="13" t="s">
        <v>11</v>
      </c>
      <c r="B10" s="37">
        <f>SUM(B8+B9)</f>
        <v>3</v>
      </c>
      <c r="C10" s="38">
        <f>SUM(B10*100)/B61</f>
        <v>4.615384615384615</v>
      </c>
      <c r="D10" s="39">
        <f>SUM(D8+D9)</f>
        <v>46151000</v>
      </c>
      <c r="E10" s="38">
        <f>SUM(D10*100)/D61</f>
        <v>68.326300984528828</v>
      </c>
      <c r="F10" s="17"/>
    </row>
    <row r="11" spans="1:10" s="2" customFormat="1" ht="20.25" x14ac:dyDescent="0.3">
      <c r="A11" s="15" t="s">
        <v>33</v>
      </c>
      <c r="B11" s="33"/>
      <c r="C11" s="34"/>
      <c r="D11" s="35"/>
      <c r="E11" s="34"/>
      <c r="F11" s="16"/>
    </row>
    <row r="12" spans="1:10" s="2" customFormat="1" ht="20.25" x14ac:dyDescent="0.3">
      <c r="A12" s="3" t="s">
        <v>48</v>
      </c>
      <c r="B12" s="33">
        <v>0</v>
      </c>
      <c r="C12" s="34">
        <f>SUM(B12*100)/59</f>
        <v>0</v>
      </c>
      <c r="D12" s="36">
        <v>0</v>
      </c>
      <c r="E12" s="34">
        <f>SUM(D12*100)/40696400</f>
        <v>0</v>
      </c>
      <c r="F12" s="16" t="s">
        <v>40</v>
      </c>
    </row>
    <row r="13" spans="1:10" s="2" customFormat="1" ht="20.25" x14ac:dyDescent="0.3">
      <c r="A13" s="3"/>
      <c r="B13" s="33"/>
      <c r="C13" s="34"/>
      <c r="D13" s="35"/>
      <c r="E13" s="34"/>
      <c r="F13" s="16"/>
    </row>
    <row r="14" spans="1:10" s="2" customFormat="1" ht="20.25" x14ac:dyDescent="0.3">
      <c r="A14" s="13" t="s">
        <v>11</v>
      </c>
      <c r="B14" s="37">
        <f>SUM(B12)</f>
        <v>0</v>
      </c>
      <c r="C14" s="38">
        <f>SUM(B14*100)/B61</f>
        <v>0</v>
      </c>
      <c r="D14" s="40">
        <f>SUM(D12)</f>
        <v>0</v>
      </c>
      <c r="E14" s="38">
        <f>SUM(D14*100)/D61</f>
        <v>0</v>
      </c>
      <c r="F14" s="17"/>
    </row>
    <row r="15" spans="1:10" s="2" customFormat="1" ht="20.25" x14ac:dyDescent="0.3">
      <c r="A15" s="8" t="s">
        <v>39</v>
      </c>
      <c r="B15" s="33"/>
      <c r="C15" s="34"/>
      <c r="D15" s="35"/>
      <c r="E15" s="34"/>
      <c r="F15" s="16"/>
    </row>
    <row r="16" spans="1:10" s="2" customFormat="1" ht="20.25" x14ac:dyDescent="0.3">
      <c r="A16" s="3" t="s">
        <v>38</v>
      </c>
      <c r="B16" s="33"/>
      <c r="C16" s="34"/>
      <c r="D16" s="35"/>
      <c r="E16" s="34"/>
      <c r="F16" s="16"/>
    </row>
    <row r="17" spans="1:6" s="2" customFormat="1" ht="20.25" x14ac:dyDescent="0.3">
      <c r="A17" s="3" t="s">
        <v>46</v>
      </c>
      <c r="B17" s="33">
        <v>9</v>
      </c>
      <c r="C17" s="34">
        <f>SUM(B17*100)/59</f>
        <v>15.254237288135593</v>
      </c>
      <c r="D17" s="35">
        <v>247100</v>
      </c>
      <c r="E17" s="34">
        <f>SUM(D17*100)/40696400</f>
        <v>0.60717901337710456</v>
      </c>
      <c r="F17" s="16" t="s">
        <v>41</v>
      </c>
    </row>
    <row r="18" spans="1:6" s="2" customFormat="1" ht="20.25" x14ac:dyDescent="0.3">
      <c r="A18" s="3" t="s">
        <v>49</v>
      </c>
      <c r="B18" s="33">
        <v>4</v>
      </c>
      <c r="C18" s="34">
        <f>SUM(B18*100)/59</f>
        <v>6.7796610169491522</v>
      </c>
      <c r="D18" s="35">
        <v>440000</v>
      </c>
      <c r="E18" s="34">
        <f>SUM(D18*100)/40696400</f>
        <v>1.0811767134193688</v>
      </c>
      <c r="F18" s="16" t="s">
        <v>64</v>
      </c>
    </row>
    <row r="19" spans="1:6" s="2" customFormat="1" ht="20.25" x14ac:dyDescent="0.3">
      <c r="A19" s="3" t="s">
        <v>50</v>
      </c>
      <c r="B19" s="33">
        <v>4</v>
      </c>
      <c r="C19" s="34">
        <f>SUM(B19*100)/59</f>
        <v>6.7796610169491522</v>
      </c>
      <c r="D19" s="35">
        <v>12211600</v>
      </c>
      <c r="E19" s="34">
        <f>SUM(D19*100)/40696400</f>
        <v>30.006585349072644</v>
      </c>
      <c r="F19" s="16" t="s">
        <v>64</v>
      </c>
    </row>
    <row r="20" spans="1:6" s="2" customFormat="1" ht="20.25" x14ac:dyDescent="0.3">
      <c r="A20" s="3"/>
      <c r="B20" s="33"/>
      <c r="C20" s="34"/>
      <c r="D20" s="35"/>
      <c r="E20" s="34"/>
      <c r="F20" s="16"/>
    </row>
    <row r="21" spans="1:6" s="2" customFormat="1" ht="20.25" x14ac:dyDescent="0.3">
      <c r="A21" s="13" t="s">
        <v>11</v>
      </c>
      <c r="B21" s="37">
        <f>SUM(B17+B18+B19)</f>
        <v>17</v>
      </c>
      <c r="C21" s="38">
        <f>SUM(B21*100)/B61</f>
        <v>26.153846153846153</v>
      </c>
      <c r="D21" s="41">
        <f>SUM(D17+D18+D19)</f>
        <v>12898700</v>
      </c>
      <c r="E21" s="38">
        <f>SUM(D21*100)/D61</f>
        <v>19.096454215708047</v>
      </c>
      <c r="F21" s="17"/>
    </row>
    <row r="22" spans="1:6" s="2" customFormat="1" ht="20.25" x14ac:dyDescent="0.3">
      <c r="F22" s="14">
        <v>3</v>
      </c>
    </row>
    <row r="23" spans="1:6" s="2" customFormat="1" ht="26.25" customHeight="1" x14ac:dyDescent="0.3">
      <c r="F23" s="14"/>
    </row>
    <row r="24" spans="1:6" s="2" customFormat="1" ht="20.25" x14ac:dyDescent="0.3">
      <c r="A24" s="9" t="s">
        <v>2</v>
      </c>
      <c r="B24" s="10" t="s">
        <v>3</v>
      </c>
      <c r="C24" s="9" t="s">
        <v>5</v>
      </c>
      <c r="D24" s="10" t="s">
        <v>7</v>
      </c>
      <c r="E24" s="9" t="s">
        <v>5</v>
      </c>
      <c r="F24" s="9" t="s">
        <v>10</v>
      </c>
    </row>
    <row r="25" spans="1:6" s="2" customFormat="1" ht="20.25" x14ac:dyDescent="0.3">
      <c r="A25" s="11"/>
      <c r="B25" s="12" t="s">
        <v>4</v>
      </c>
      <c r="C25" s="11" t="s">
        <v>6</v>
      </c>
      <c r="D25" s="12" t="s">
        <v>8</v>
      </c>
      <c r="E25" s="11" t="s">
        <v>9</v>
      </c>
      <c r="F25" s="11"/>
    </row>
    <row r="26" spans="1:6" s="2" customFormat="1" ht="20.25" x14ac:dyDescent="0.3">
      <c r="A26" s="15" t="s">
        <v>34</v>
      </c>
      <c r="B26" s="33"/>
      <c r="C26" s="34"/>
      <c r="D26" s="35"/>
      <c r="E26" s="34"/>
      <c r="F26" s="16"/>
    </row>
    <row r="27" spans="1:6" s="2" customFormat="1" ht="20.25" x14ac:dyDescent="0.3">
      <c r="A27" s="3" t="s">
        <v>51</v>
      </c>
      <c r="B27" s="33">
        <v>3</v>
      </c>
      <c r="C27" s="34">
        <f>SUM(B27*100)/59</f>
        <v>5.0847457627118642</v>
      </c>
      <c r="D27" s="35">
        <v>2210000</v>
      </c>
      <c r="E27" s="34">
        <f>SUM(D27*100)/40696400</f>
        <v>5.4304557651291026</v>
      </c>
      <c r="F27" s="16" t="s">
        <v>40</v>
      </c>
    </row>
    <row r="28" spans="1:6" s="2" customFormat="1" ht="20.25" x14ac:dyDescent="0.3">
      <c r="A28" s="3" t="s">
        <v>52</v>
      </c>
      <c r="B28" s="33">
        <v>5</v>
      </c>
      <c r="C28" s="34">
        <f>SUM(B28*100)/59</f>
        <v>8.4745762711864412</v>
      </c>
      <c r="D28" s="35">
        <v>852000</v>
      </c>
      <c r="E28" s="34">
        <f>SUM(D28*100)/40696400</f>
        <v>2.0935512723484142</v>
      </c>
      <c r="F28" s="16" t="s">
        <v>64</v>
      </c>
    </row>
    <row r="29" spans="1:6" s="2" customFormat="1" ht="20.25" x14ac:dyDescent="0.3">
      <c r="A29" s="3" t="s">
        <v>53</v>
      </c>
      <c r="B29" s="33">
        <v>1</v>
      </c>
      <c r="C29" s="34">
        <f>SUM(B29*100)/59</f>
        <v>1.6949152542372881</v>
      </c>
      <c r="D29" s="35">
        <v>20000</v>
      </c>
      <c r="E29" s="34">
        <f>SUM(D29*100)/40696400</f>
        <v>4.914439606451676E-2</v>
      </c>
      <c r="F29" s="16" t="s">
        <v>64</v>
      </c>
    </row>
    <row r="30" spans="1:6" s="2" customFormat="1" ht="20.25" x14ac:dyDescent="0.3">
      <c r="A30" s="3" t="s">
        <v>54</v>
      </c>
      <c r="B30" s="33">
        <v>0</v>
      </c>
      <c r="C30" s="34">
        <f>SUM(B30*100)/59</f>
        <v>0</v>
      </c>
      <c r="D30" s="36">
        <v>0</v>
      </c>
      <c r="E30" s="34">
        <f>SUM(D30*100)/40696400</f>
        <v>0</v>
      </c>
      <c r="F30" s="16" t="s">
        <v>64</v>
      </c>
    </row>
    <row r="31" spans="1:6" s="2" customFormat="1" ht="20.25" x14ac:dyDescent="0.3">
      <c r="A31" s="3"/>
      <c r="B31" s="33"/>
      <c r="C31" s="34"/>
      <c r="D31" s="35"/>
      <c r="E31" s="34"/>
      <c r="F31" s="16"/>
    </row>
    <row r="32" spans="1:6" s="2" customFormat="1" ht="20.25" x14ac:dyDescent="0.3">
      <c r="A32" s="13" t="s">
        <v>11</v>
      </c>
      <c r="B32" s="37">
        <f>SUM(B27+B28+B29+B30)</f>
        <v>9</v>
      </c>
      <c r="C32" s="38">
        <f>SUM(B32*100)/B61</f>
        <v>13.846153846153847</v>
      </c>
      <c r="D32" s="41">
        <f>SUM(D27+D28+D29+D30)</f>
        <v>3082000</v>
      </c>
      <c r="E32" s="38">
        <f>SUM(D32*100)/D61</f>
        <v>4.5628840032570874</v>
      </c>
      <c r="F32" s="17"/>
    </row>
    <row r="33" spans="1:6" s="2" customFormat="1" ht="20.25" x14ac:dyDescent="0.3">
      <c r="A33" s="8" t="s">
        <v>35</v>
      </c>
      <c r="B33" s="33"/>
      <c r="C33" s="34"/>
      <c r="D33" s="35"/>
      <c r="E33" s="34"/>
      <c r="F33" s="16"/>
    </row>
    <row r="34" spans="1:6" s="2" customFormat="1" ht="20.25" x14ac:dyDescent="0.3">
      <c r="A34" s="3" t="s">
        <v>55</v>
      </c>
      <c r="B34" s="33">
        <v>8</v>
      </c>
      <c r="C34" s="34">
        <f>SUM(B34*100)/59</f>
        <v>13.559322033898304</v>
      </c>
      <c r="D34" s="35">
        <v>2783300</v>
      </c>
      <c r="E34" s="34">
        <f>SUM(D34*100)/40696400</f>
        <v>6.8391798783184754</v>
      </c>
      <c r="F34" s="16" t="s">
        <v>63</v>
      </c>
    </row>
    <row r="35" spans="1:6" s="2" customFormat="1" ht="20.25" x14ac:dyDescent="0.3">
      <c r="A35" s="3" t="s">
        <v>56</v>
      </c>
      <c r="B35" s="33">
        <v>2</v>
      </c>
      <c r="C35" s="34">
        <f>SUM(B35*100)/59</f>
        <v>3.3898305084745761</v>
      </c>
      <c r="D35" s="35">
        <v>410000</v>
      </c>
      <c r="E35" s="34">
        <f>SUM(D35*100)/40696400</f>
        <v>1.0074601193225936</v>
      </c>
      <c r="F35" s="16" t="s">
        <v>63</v>
      </c>
    </row>
    <row r="36" spans="1:6" s="2" customFormat="1" ht="20.25" x14ac:dyDescent="0.3">
      <c r="A36" s="3" t="s">
        <v>65</v>
      </c>
      <c r="B36" s="33">
        <v>1</v>
      </c>
      <c r="C36" s="34">
        <f>SUM(B36*100)/59</f>
        <v>1.6949152542372881</v>
      </c>
      <c r="D36" s="35">
        <v>30000</v>
      </c>
      <c r="E36" s="34">
        <f>SUM(D36*100)/40696400</f>
        <v>7.371659409677514E-2</v>
      </c>
      <c r="F36" s="16" t="s">
        <v>63</v>
      </c>
    </row>
    <row r="37" spans="1:6" s="2" customFormat="1" ht="20.25" x14ac:dyDescent="0.3">
      <c r="A37" s="3"/>
      <c r="B37" s="33"/>
      <c r="C37" s="34"/>
      <c r="D37" s="35"/>
      <c r="E37" s="34"/>
      <c r="F37" s="16"/>
    </row>
    <row r="38" spans="1:6" s="2" customFormat="1" ht="20.25" x14ac:dyDescent="0.3">
      <c r="A38" s="13" t="s">
        <v>11</v>
      </c>
      <c r="B38" s="37">
        <f>SUM(B34+B35+B36)</f>
        <v>11</v>
      </c>
      <c r="C38" s="38">
        <f>SUM(B38*100)/B61</f>
        <v>16.923076923076923</v>
      </c>
      <c r="D38" s="41">
        <f>SUM(D34+D35+D36)</f>
        <v>3223300</v>
      </c>
      <c r="E38" s="38">
        <f>SUM(D38*100)/D61</f>
        <v>4.772077874009919</v>
      </c>
      <c r="F38" s="17"/>
    </row>
    <row r="39" spans="1:6" s="2" customFormat="1" ht="20.25" x14ac:dyDescent="0.3"/>
    <row r="40" spans="1:6" s="2" customFormat="1" ht="20.25" x14ac:dyDescent="0.3"/>
    <row r="41" spans="1:6" s="2" customFormat="1" ht="20.25" x14ac:dyDescent="0.3"/>
    <row r="42" spans="1:6" s="2" customFormat="1" ht="20.25" x14ac:dyDescent="0.3"/>
    <row r="43" spans="1:6" s="2" customFormat="1" ht="20.25" x14ac:dyDescent="0.3"/>
    <row r="44" spans="1:6" s="2" customFormat="1" ht="20.25" x14ac:dyDescent="0.3">
      <c r="F44" s="14">
        <v>4</v>
      </c>
    </row>
    <row r="45" spans="1:6" s="2" customFormat="1" ht="26.25" customHeight="1" x14ac:dyDescent="0.3">
      <c r="F45" s="14"/>
    </row>
    <row r="46" spans="1:6" s="2" customFormat="1" ht="20.25" x14ac:dyDescent="0.3">
      <c r="A46" s="9" t="s">
        <v>2</v>
      </c>
      <c r="B46" s="10" t="s">
        <v>3</v>
      </c>
      <c r="C46" s="9" t="s">
        <v>5</v>
      </c>
      <c r="D46" s="10" t="s">
        <v>7</v>
      </c>
      <c r="E46" s="9" t="s">
        <v>5</v>
      </c>
      <c r="F46" s="9" t="s">
        <v>10</v>
      </c>
    </row>
    <row r="47" spans="1:6" s="2" customFormat="1" ht="20.25" x14ac:dyDescent="0.3">
      <c r="A47" s="11"/>
      <c r="B47" s="12" t="s">
        <v>4</v>
      </c>
      <c r="C47" s="11" t="s">
        <v>6</v>
      </c>
      <c r="D47" s="12" t="s">
        <v>8</v>
      </c>
      <c r="E47" s="11" t="s">
        <v>9</v>
      </c>
      <c r="F47" s="11"/>
    </row>
    <row r="48" spans="1:6" s="2" customFormat="1" ht="20.25" x14ac:dyDescent="0.3">
      <c r="A48" s="15" t="s">
        <v>36</v>
      </c>
      <c r="B48" s="33"/>
      <c r="C48" s="34"/>
      <c r="D48" s="35"/>
      <c r="E48" s="34"/>
      <c r="F48" s="16"/>
    </row>
    <row r="49" spans="1:6" s="2" customFormat="1" ht="20.25" x14ac:dyDescent="0.3">
      <c r="A49" s="15" t="s">
        <v>68</v>
      </c>
      <c r="B49" s="33"/>
      <c r="C49" s="34"/>
      <c r="D49" s="35"/>
      <c r="E49" s="34"/>
      <c r="F49" s="16"/>
    </row>
    <row r="50" spans="1:6" s="2" customFormat="1" ht="20.25" x14ac:dyDescent="0.3">
      <c r="A50" s="3" t="s">
        <v>57</v>
      </c>
      <c r="B50" s="33">
        <v>3</v>
      </c>
      <c r="C50" s="34">
        <f>SUM(B50*100)/59</f>
        <v>5.0847457627118642</v>
      </c>
      <c r="D50" s="35">
        <v>700000</v>
      </c>
      <c r="E50" s="34">
        <f>SUM(D50*100)/40696400</f>
        <v>1.7200538622580868</v>
      </c>
      <c r="F50" s="16" t="s">
        <v>41</v>
      </c>
    </row>
    <row r="51" spans="1:6" s="2" customFormat="1" ht="20.25" x14ac:dyDescent="0.3">
      <c r="A51" s="3" t="s">
        <v>58</v>
      </c>
      <c r="B51" s="33">
        <v>2</v>
      </c>
      <c r="C51" s="34">
        <f>SUM(B51*100)/59</f>
        <v>3.3898305084745761</v>
      </c>
      <c r="D51" s="35">
        <v>30000</v>
      </c>
      <c r="E51" s="34">
        <f>SUM(D51*100)/40696400</f>
        <v>7.371659409677514E-2</v>
      </c>
      <c r="F51" s="16" t="s">
        <v>64</v>
      </c>
    </row>
    <row r="52" spans="1:6" s="2" customFormat="1" ht="20.25" x14ac:dyDescent="0.3">
      <c r="A52" s="3" t="s">
        <v>59</v>
      </c>
      <c r="B52" s="33">
        <v>14</v>
      </c>
      <c r="C52" s="34">
        <f>SUM(B52*100)/59</f>
        <v>23.728813559322035</v>
      </c>
      <c r="D52" s="35">
        <v>880000</v>
      </c>
      <c r="E52" s="34">
        <f>SUM(D52*100)/40696400</f>
        <v>2.1623534268387377</v>
      </c>
      <c r="F52" s="16" t="s">
        <v>63</v>
      </c>
    </row>
    <row r="53" spans="1:6" s="2" customFormat="1" ht="20.25" x14ac:dyDescent="0.3">
      <c r="A53" s="3"/>
      <c r="B53" s="33"/>
      <c r="C53" s="34"/>
      <c r="D53" s="35"/>
      <c r="E53" s="34"/>
      <c r="F53" s="16"/>
    </row>
    <row r="54" spans="1:6" s="2" customFormat="1" ht="20.25" x14ac:dyDescent="0.3">
      <c r="A54" s="13" t="s">
        <v>11</v>
      </c>
      <c r="B54" s="37">
        <f>SUM(B50+B51+B52)</f>
        <v>19</v>
      </c>
      <c r="C54" s="38">
        <f>SUM(B54*100)/B61</f>
        <v>29.23076923076923</v>
      </c>
      <c r="D54" s="41">
        <f>SUM(D50+D51+D52)</f>
        <v>1610000</v>
      </c>
      <c r="E54" s="38">
        <f>SUM(D54*100)/D61</f>
        <v>2.383596121104449</v>
      </c>
      <c r="F54" s="17"/>
    </row>
    <row r="55" spans="1:6" s="2" customFormat="1" ht="20.25" x14ac:dyDescent="0.3">
      <c r="A55" s="8" t="s">
        <v>37</v>
      </c>
      <c r="B55" s="33"/>
      <c r="C55" s="34"/>
      <c r="D55" s="35"/>
      <c r="E55" s="34"/>
      <c r="F55" s="16"/>
    </row>
    <row r="56" spans="1:6" s="2" customFormat="1" ht="20.25" x14ac:dyDescent="0.3">
      <c r="A56" s="3" t="s">
        <v>60</v>
      </c>
      <c r="B56" s="33">
        <v>1</v>
      </c>
      <c r="C56" s="34">
        <f>SUM(B56*100)/59</f>
        <v>1.6949152542372881</v>
      </c>
      <c r="D56" s="35">
        <v>400000</v>
      </c>
      <c r="E56" s="34">
        <f>SUM(D56*100)/40696400</f>
        <v>0.98288792129033531</v>
      </c>
      <c r="F56" s="16" t="s">
        <v>64</v>
      </c>
    </row>
    <row r="57" spans="1:6" s="2" customFormat="1" ht="20.25" x14ac:dyDescent="0.3">
      <c r="A57" s="3" t="s">
        <v>61</v>
      </c>
      <c r="B57" s="33">
        <v>4</v>
      </c>
      <c r="C57" s="34">
        <f>SUM(B57*100)/59</f>
        <v>6.7796610169491522</v>
      </c>
      <c r="D57" s="35">
        <v>150000</v>
      </c>
      <c r="E57" s="34">
        <f>SUM(D57*100)/40696400</f>
        <v>0.36858297048387573</v>
      </c>
      <c r="F57" s="16" t="s">
        <v>64</v>
      </c>
    </row>
    <row r="58" spans="1:6" s="2" customFormat="1" ht="20.25" x14ac:dyDescent="0.3">
      <c r="A58" s="3" t="s">
        <v>62</v>
      </c>
      <c r="B58" s="33">
        <v>1</v>
      </c>
      <c r="C58" s="34">
        <f>SUM(B58*100)/59</f>
        <v>1.6949152542372881</v>
      </c>
      <c r="D58" s="35">
        <v>30000</v>
      </c>
      <c r="E58" s="34">
        <f>SUM(D58*100)/40696400</f>
        <v>7.371659409677514E-2</v>
      </c>
      <c r="F58" s="16" t="s">
        <v>64</v>
      </c>
    </row>
    <row r="59" spans="1:6" s="2" customFormat="1" ht="20.25" x14ac:dyDescent="0.3">
      <c r="A59" s="3"/>
      <c r="B59" s="33"/>
      <c r="C59" s="34"/>
      <c r="D59" s="35"/>
      <c r="E59" s="34"/>
      <c r="F59" s="16"/>
    </row>
    <row r="60" spans="1:6" s="2" customFormat="1" ht="20.25" x14ac:dyDescent="0.3">
      <c r="A60" s="13" t="s">
        <v>11</v>
      </c>
      <c r="B60" s="37">
        <f>SUM(B56+B57+B58)</f>
        <v>6</v>
      </c>
      <c r="C60" s="38">
        <f>SUM(B60*100)/60</f>
        <v>10</v>
      </c>
      <c r="D60" s="41">
        <f>SUM(D56+D57+D58)</f>
        <v>580000</v>
      </c>
      <c r="E60" s="38">
        <f>SUM(D60*100)/D61</f>
        <v>0.85868680139166487</v>
      </c>
      <c r="F60" s="17"/>
    </row>
    <row r="61" spans="1:6" s="2" customFormat="1" ht="20.25" x14ac:dyDescent="0.3">
      <c r="A61" s="13" t="s">
        <v>12</v>
      </c>
      <c r="B61" s="37">
        <f>SUM(B10+B14+B21+B32+B38+B54+B60)</f>
        <v>65</v>
      </c>
      <c r="C61" s="38">
        <f>SUM(B61*100)/B61</f>
        <v>100</v>
      </c>
      <c r="D61" s="41">
        <f>SUM(D10+D14+D21+D32+D38+D54+D60)</f>
        <v>67545000</v>
      </c>
      <c r="E61" s="38">
        <f>SUM(D61*100)/D61</f>
        <v>100</v>
      </c>
      <c r="F61" s="17"/>
    </row>
    <row r="62" spans="1:6" s="2" customFormat="1" ht="20.25" x14ac:dyDescent="0.3">
      <c r="A62" s="4"/>
      <c r="B62" s="4"/>
      <c r="C62" s="4"/>
      <c r="D62" s="4"/>
      <c r="E62" s="4"/>
      <c r="F62" s="4"/>
    </row>
    <row r="63" spans="1:6" s="2" customFormat="1" ht="20.25" x14ac:dyDescent="0.3">
      <c r="A63" s="4"/>
      <c r="B63" s="4"/>
      <c r="C63" s="4"/>
      <c r="D63" s="4"/>
      <c r="E63" s="4"/>
      <c r="F63" s="4"/>
    </row>
    <row r="64" spans="1:6" s="2" customFormat="1" ht="20.25" x14ac:dyDescent="0.3">
      <c r="A64" s="32"/>
      <c r="B64" s="32"/>
      <c r="C64" s="32"/>
      <c r="D64" s="32"/>
      <c r="E64" s="32"/>
      <c r="F64" s="32"/>
    </row>
    <row r="65" spans="1:6" s="2" customFormat="1" ht="20.25" x14ac:dyDescent="0.3">
      <c r="A65" s="4"/>
      <c r="B65" s="4"/>
      <c r="C65" s="4"/>
      <c r="D65" s="4"/>
      <c r="E65" s="4"/>
      <c r="F65" s="4"/>
    </row>
    <row r="66" spans="1:6" s="2" customFormat="1" ht="20.25" x14ac:dyDescent="0.3">
      <c r="A66" s="4"/>
      <c r="B66" s="4"/>
      <c r="C66" s="4"/>
      <c r="D66" s="4"/>
      <c r="E66" s="4"/>
      <c r="F66" s="14">
        <v>5</v>
      </c>
    </row>
    <row r="67" spans="1:6" s="2" customFormat="1" ht="20.25" x14ac:dyDescent="0.3">
      <c r="A67" s="4"/>
      <c r="B67" s="4"/>
      <c r="C67" s="4"/>
      <c r="D67" s="4"/>
      <c r="E67" s="4"/>
      <c r="F67" s="14"/>
    </row>
    <row r="68" spans="1:6" s="2" customFormat="1" ht="20.25" x14ac:dyDescent="0.3">
      <c r="A68" s="4"/>
      <c r="B68" s="4"/>
      <c r="C68" s="4"/>
      <c r="D68" s="4"/>
      <c r="E68" s="4"/>
      <c r="F68" s="14"/>
    </row>
    <row r="69" spans="1:6" s="2" customFormat="1" ht="20.25" x14ac:dyDescent="0.3">
      <c r="A69" s="4"/>
      <c r="B69" s="4"/>
      <c r="C69" s="4"/>
      <c r="D69" s="4"/>
      <c r="E69" s="4"/>
      <c r="F69" s="14"/>
    </row>
    <row r="70" spans="1:6" s="2" customFormat="1" ht="20.25" x14ac:dyDescent="0.3">
      <c r="A70" s="4"/>
      <c r="B70" s="4"/>
      <c r="C70" s="4"/>
      <c r="D70" s="4"/>
      <c r="E70" s="4"/>
      <c r="F70" s="14"/>
    </row>
    <row r="71" spans="1:6" s="2" customFormat="1" ht="20.25" x14ac:dyDescent="0.3">
      <c r="A71" s="4"/>
      <c r="B71" s="4"/>
      <c r="C71" s="4"/>
      <c r="D71" s="4"/>
      <c r="E71" s="4"/>
      <c r="F71" s="14"/>
    </row>
    <row r="72" spans="1:6" s="2" customFormat="1" ht="20.25" x14ac:dyDescent="0.3">
      <c r="A72" s="4"/>
      <c r="B72" s="4"/>
      <c r="C72" s="4"/>
      <c r="D72" s="4"/>
      <c r="E72" s="4"/>
      <c r="F72" s="14"/>
    </row>
    <row r="73" spans="1:6" s="2" customFormat="1" ht="20.25" x14ac:dyDescent="0.3">
      <c r="A73" s="4"/>
      <c r="B73" s="4"/>
      <c r="C73" s="4"/>
      <c r="D73" s="4"/>
      <c r="E73" s="4"/>
      <c r="F73" s="14"/>
    </row>
    <row r="74" spans="1:6" s="1" customFormat="1" ht="20.25" x14ac:dyDescent="0.3">
      <c r="A74" s="4"/>
      <c r="B74" s="4"/>
      <c r="C74" s="4"/>
      <c r="D74" s="4"/>
      <c r="E74" s="4"/>
      <c r="F74" s="14"/>
    </row>
    <row r="75" spans="1:6" s="1" customFormat="1" ht="20.25" x14ac:dyDescent="0.3">
      <c r="A75" s="4"/>
      <c r="B75" s="4"/>
      <c r="C75" s="4"/>
      <c r="D75" s="4"/>
      <c r="E75" s="4"/>
      <c r="F75" s="4"/>
    </row>
    <row r="76" spans="1:6" s="1" customFormat="1" ht="20.25" x14ac:dyDescent="0.3">
      <c r="A76" s="4"/>
      <c r="B76" s="4"/>
      <c r="C76" s="4"/>
      <c r="D76" s="4"/>
      <c r="E76" s="4"/>
      <c r="F76" s="4"/>
    </row>
    <row r="77" spans="1:6" ht="20.25" x14ac:dyDescent="0.3">
      <c r="A77" s="4"/>
      <c r="B77" s="4"/>
      <c r="C77" s="4"/>
      <c r="D77" s="4"/>
      <c r="E77" s="4"/>
      <c r="F77" s="4"/>
    </row>
  </sheetData>
  <mergeCells count="3">
    <mergeCell ref="A1:F1"/>
    <mergeCell ref="A2:F2"/>
    <mergeCell ref="A3:F3"/>
  </mergeCells>
  <pageMargins left="0.70866141732283472" right="0.70866141732283472" top="1.1811023622047245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opLeftCell="A34" zoomScaleNormal="100" zoomScaleSheetLayoutView="100" workbookViewId="0">
      <selection activeCell="R41" sqref="R41"/>
    </sheetView>
  </sheetViews>
  <sheetFormatPr defaultRowHeight="14.25" x14ac:dyDescent="0.2"/>
  <cols>
    <col min="1" max="1" width="5.125" customWidth="1"/>
    <col min="2" max="2" width="27.375" customWidth="1"/>
    <col min="3" max="3" width="28.5" customWidth="1"/>
    <col min="4" max="4" width="13.375" customWidth="1"/>
    <col min="5" max="5" width="9.125" bestFit="1" customWidth="1"/>
    <col min="6" max="6" width="8.375" bestFit="1" customWidth="1"/>
    <col min="7" max="17" width="3.625" customWidth="1"/>
    <col min="18" max="18" width="3.75" customWidth="1"/>
  </cols>
  <sheetData>
    <row r="1" spans="1:20" ht="24" x14ac:dyDescent="0.55000000000000004">
      <c r="A1" s="140" t="s">
        <v>15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2"/>
      <c r="T1" s="2"/>
    </row>
    <row r="2" spans="1:20" ht="24" x14ac:dyDescent="0.55000000000000004">
      <c r="A2" s="140" t="s">
        <v>281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2"/>
      <c r="T2" s="2"/>
    </row>
    <row r="3" spans="1:20" ht="24" x14ac:dyDescent="0.55000000000000004">
      <c r="A3" s="140" t="s">
        <v>69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2"/>
      <c r="T3" s="2"/>
    </row>
    <row r="4" spans="1:20" ht="24" x14ac:dyDescent="0.55000000000000004">
      <c r="A4" s="142" t="s">
        <v>70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2"/>
      <c r="T4" s="2"/>
    </row>
    <row r="5" spans="1:20" ht="23.25" x14ac:dyDescent="0.5">
      <c r="A5" s="44" t="s">
        <v>13</v>
      </c>
      <c r="B5" s="44" t="s">
        <v>16</v>
      </c>
      <c r="C5" s="44" t="s">
        <v>17</v>
      </c>
      <c r="D5" s="44" t="s">
        <v>8</v>
      </c>
      <c r="E5" s="44" t="s">
        <v>19</v>
      </c>
      <c r="F5" s="45" t="s">
        <v>44</v>
      </c>
      <c r="G5" s="137" t="s">
        <v>219</v>
      </c>
      <c r="H5" s="138"/>
      <c r="I5" s="139"/>
      <c r="J5" s="137" t="s">
        <v>224</v>
      </c>
      <c r="K5" s="138"/>
      <c r="L5" s="138"/>
      <c r="M5" s="138"/>
      <c r="N5" s="138"/>
      <c r="O5" s="138"/>
      <c r="P5" s="138"/>
      <c r="Q5" s="138"/>
      <c r="R5" s="139"/>
      <c r="S5" s="2"/>
      <c r="T5" s="2"/>
    </row>
    <row r="6" spans="1:20" ht="30" x14ac:dyDescent="0.5">
      <c r="A6" s="46" t="s">
        <v>14</v>
      </c>
      <c r="B6" s="46"/>
      <c r="C6" s="46" t="s">
        <v>18</v>
      </c>
      <c r="D6" s="46" t="s">
        <v>43</v>
      </c>
      <c r="E6" s="46" t="s">
        <v>4</v>
      </c>
      <c r="F6" s="62" t="s">
        <v>45</v>
      </c>
      <c r="G6" s="47" t="s">
        <v>20</v>
      </c>
      <c r="H6" s="48" t="s">
        <v>21</v>
      </c>
      <c r="I6" s="49" t="s">
        <v>22</v>
      </c>
      <c r="J6" s="50" t="s">
        <v>23</v>
      </c>
      <c r="K6" s="48" t="s">
        <v>24</v>
      </c>
      <c r="L6" s="50" t="s">
        <v>25</v>
      </c>
      <c r="M6" s="48" t="s">
        <v>26</v>
      </c>
      <c r="N6" s="50" t="s">
        <v>27</v>
      </c>
      <c r="O6" s="48" t="s">
        <v>28</v>
      </c>
      <c r="P6" s="50" t="s">
        <v>29</v>
      </c>
      <c r="Q6" s="48" t="s">
        <v>30</v>
      </c>
      <c r="R6" s="48" t="s">
        <v>31</v>
      </c>
      <c r="S6" s="2"/>
      <c r="T6" s="2"/>
    </row>
    <row r="7" spans="1:20" ht="20.25" customHeight="1" x14ac:dyDescent="0.5">
      <c r="A7" s="51">
        <v>1</v>
      </c>
      <c r="B7" s="61" t="s">
        <v>75</v>
      </c>
      <c r="C7" s="85" t="s">
        <v>77</v>
      </c>
      <c r="D7" s="59">
        <v>200000</v>
      </c>
      <c r="E7" s="58" t="s">
        <v>71</v>
      </c>
      <c r="F7" s="58" t="s">
        <v>72</v>
      </c>
      <c r="G7" s="20"/>
      <c r="H7" s="19"/>
      <c r="I7" s="21"/>
      <c r="J7" s="22"/>
      <c r="K7" s="19"/>
      <c r="L7" s="22"/>
      <c r="M7" s="19"/>
      <c r="N7" s="22"/>
      <c r="O7" s="19"/>
      <c r="P7" s="22"/>
      <c r="Q7" s="19"/>
      <c r="R7" s="19"/>
      <c r="S7" s="2"/>
      <c r="T7" s="2"/>
    </row>
    <row r="8" spans="1:20" ht="19.5" customHeight="1" x14ac:dyDescent="0.5">
      <c r="A8" s="54"/>
      <c r="B8" s="56" t="s">
        <v>76</v>
      </c>
      <c r="C8" s="84" t="s">
        <v>66</v>
      </c>
      <c r="D8" s="54"/>
      <c r="E8" s="43"/>
      <c r="F8" s="54"/>
      <c r="G8" s="24"/>
      <c r="H8" s="23"/>
      <c r="I8" s="25"/>
      <c r="J8" s="26"/>
      <c r="K8" s="23"/>
      <c r="L8" s="26"/>
      <c r="M8" s="23"/>
      <c r="N8" s="26"/>
      <c r="O8" s="23"/>
      <c r="P8" s="26"/>
      <c r="Q8" s="23"/>
      <c r="R8" s="23"/>
      <c r="S8" s="2"/>
      <c r="T8" s="2"/>
    </row>
    <row r="9" spans="1:20" ht="23.25" x14ac:dyDescent="0.5">
      <c r="A9" s="58">
        <v>2</v>
      </c>
      <c r="B9" s="42" t="s">
        <v>173</v>
      </c>
      <c r="C9" s="42" t="s">
        <v>175</v>
      </c>
      <c r="D9" s="59">
        <v>10000</v>
      </c>
      <c r="E9" s="58" t="s">
        <v>71</v>
      </c>
      <c r="F9" s="58" t="s">
        <v>72</v>
      </c>
      <c r="G9" s="20"/>
      <c r="H9" s="19"/>
      <c r="I9" s="21"/>
      <c r="J9" s="22"/>
      <c r="K9" s="19"/>
      <c r="L9" s="22"/>
      <c r="M9" s="19"/>
      <c r="N9" s="22"/>
      <c r="O9" s="19"/>
      <c r="P9" s="22"/>
      <c r="Q9" s="19"/>
      <c r="R9" s="19"/>
      <c r="S9" s="2"/>
      <c r="T9" s="2"/>
    </row>
    <row r="10" spans="1:20" ht="23.25" x14ac:dyDescent="0.5">
      <c r="A10" s="54"/>
      <c r="B10" s="43" t="s">
        <v>174</v>
      </c>
      <c r="C10" s="43"/>
      <c r="D10" s="54"/>
      <c r="E10" s="43"/>
      <c r="F10" s="54"/>
      <c r="G10" s="24"/>
      <c r="H10" s="23"/>
      <c r="I10" s="25"/>
      <c r="J10" s="26"/>
      <c r="K10" s="23"/>
      <c r="L10" s="26"/>
      <c r="M10" s="23"/>
      <c r="N10" s="26"/>
      <c r="O10" s="23"/>
      <c r="P10" s="26"/>
      <c r="Q10" s="23"/>
      <c r="R10" s="23"/>
      <c r="S10" s="2"/>
      <c r="T10" s="2"/>
    </row>
    <row r="11" spans="1:20" ht="23.25" x14ac:dyDescent="0.5">
      <c r="A11" s="58">
        <v>3</v>
      </c>
      <c r="B11" s="42" t="s">
        <v>74</v>
      </c>
      <c r="C11" s="42" t="s">
        <v>74</v>
      </c>
      <c r="D11" s="59">
        <v>500000</v>
      </c>
      <c r="E11" s="58" t="s">
        <v>71</v>
      </c>
      <c r="F11" s="58" t="s">
        <v>72</v>
      </c>
      <c r="G11" s="20"/>
      <c r="H11" s="19"/>
      <c r="I11" s="21"/>
      <c r="J11" s="22"/>
      <c r="K11" s="19"/>
      <c r="L11" s="22"/>
      <c r="M11" s="19"/>
      <c r="N11" s="22"/>
      <c r="O11" s="19"/>
      <c r="P11" s="22"/>
      <c r="Q11" s="19"/>
      <c r="R11" s="19"/>
      <c r="S11" s="2"/>
      <c r="T11" s="2"/>
    </row>
    <row r="12" spans="1:20" ht="23.25" x14ac:dyDescent="0.5">
      <c r="A12" s="54"/>
      <c r="B12" s="43"/>
      <c r="C12" s="43"/>
      <c r="D12" s="54"/>
      <c r="E12" s="43"/>
      <c r="F12" s="54"/>
      <c r="G12" s="24"/>
      <c r="H12" s="23"/>
      <c r="I12" s="25"/>
      <c r="J12" s="26"/>
      <c r="K12" s="23"/>
      <c r="L12" s="26"/>
      <c r="M12" s="23"/>
      <c r="N12" s="26"/>
      <c r="O12" s="23"/>
      <c r="P12" s="26"/>
      <c r="Q12" s="23"/>
      <c r="R12" s="23"/>
      <c r="S12" s="2"/>
      <c r="T12" s="2"/>
    </row>
    <row r="13" spans="1:20" ht="23.25" x14ac:dyDescent="0.5">
      <c r="A13" s="58">
        <v>4</v>
      </c>
      <c r="B13" s="42" t="s">
        <v>220</v>
      </c>
      <c r="C13" s="42" t="s">
        <v>73</v>
      </c>
      <c r="D13" s="59">
        <v>10000</v>
      </c>
      <c r="E13" s="58" t="s">
        <v>71</v>
      </c>
      <c r="F13" s="58" t="s">
        <v>72</v>
      </c>
      <c r="G13" s="20"/>
      <c r="H13" s="19"/>
      <c r="I13" s="21"/>
      <c r="J13" s="22"/>
      <c r="K13" s="19"/>
      <c r="L13" s="22"/>
      <c r="M13" s="19"/>
      <c r="N13" s="22"/>
      <c r="O13" s="19"/>
      <c r="P13" s="22"/>
      <c r="Q13" s="19"/>
      <c r="R13" s="19"/>
      <c r="S13" s="2"/>
      <c r="T13" s="2"/>
    </row>
    <row r="14" spans="1:20" ht="23.25" x14ac:dyDescent="0.5">
      <c r="A14" s="54"/>
      <c r="B14" s="43"/>
      <c r="C14" s="43"/>
      <c r="D14" s="54"/>
      <c r="E14" s="43"/>
      <c r="F14" s="54"/>
      <c r="G14" s="24"/>
      <c r="H14" s="23"/>
      <c r="I14" s="25"/>
      <c r="J14" s="26"/>
      <c r="K14" s="23"/>
      <c r="L14" s="26"/>
      <c r="M14" s="23"/>
      <c r="N14" s="26"/>
      <c r="O14" s="23"/>
      <c r="P14" s="26"/>
      <c r="Q14" s="23"/>
      <c r="R14" s="23"/>
      <c r="S14" s="2"/>
      <c r="T14" s="2"/>
    </row>
    <row r="15" spans="1:20" ht="23.25" x14ac:dyDescent="0.5">
      <c r="A15" s="58">
        <v>5</v>
      </c>
      <c r="B15" s="52" t="s">
        <v>221</v>
      </c>
      <c r="C15" s="52" t="s">
        <v>223</v>
      </c>
      <c r="D15" s="53">
        <v>30000</v>
      </c>
      <c r="E15" s="66" t="s">
        <v>71</v>
      </c>
      <c r="F15" s="66" t="s">
        <v>72</v>
      </c>
      <c r="G15" s="28"/>
      <c r="H15" s="27"/>
      <c r="I15" s="29"/>
      <c r="J15" s="30"/>
      <c r="K15" s="27"/>
      <c r="L15" s="30"/>
      <c r="M15" s="27"/>
      <c r="N15" s="30"/>
      <c r="O15" s="27"/>
      <c r="P15" s="30"/>
      <c r="Q15" s="27"/>
      <c r="R15" s="27"/>
      <c r="S15" s="2"/>
      <c r="T15" s="2"/>
    </row>
    <row r="16" spans="1:20" ht="23.25" x14ac:dyDescent="0.5">
      <c r="A16" s="54"/>
      <c r="B16" s="43" t="s">
        <v>222</v>
      </c>
      <c r="C16" s="43"/>
      <c r="D16" s="86"/>
      <c r="E16" s="57"/>
      <c r="F16" s="57"/>
      <c r="G16" s="24"/>
      <c r="H16" s="23"/>
      <c r="I16" s="25"/>
      <c r="J16" s="26"/>
      <c r="K16" s="23"/>
      <c r="L16" s="26"/>
      <c r="M16" s="23"/>
      <c r="N16" s="26"/>
      <c r="O16" s="23"/>
      <c r="P16" s="26"/>
      <c r="Q16" s="23"/>
      <c r="R16" s="23"/>
      <c r="S16" s="2"/>
      <c r="T16" s="2"/>
    </row>
    <row r="17" spans="1:20" ht="23.25" x14ac:dyDescent="0.5">
      <c r="A17" s="58">
        <v>6</v>
      </c>
      <c r="B17" s="42" t="s">
        <v>225</v>
      </c>
      <c r="C17" s="42" t="s">
        <v>225</v>
      </c>
      <c r="D17" s="59">
        <v>10000</v>
      </c>
      <c r="E17" s="58" t="s">
        <v>71</v>
      </c>
      <c r="F17" s="58" t="s">
        <v>176</v>
      </c>
      <c r="G17" s="20"/>
      <c r="H17" s="19"/>
      <c r="I17" s="21"/>
      <c r="J17" s="22"/>
      <c r="K17" s="19"/>
      <c r="L17" s="22"/>
      <c r="M17" s="19"/>
      <c r="N17" s="22"/>
      <c r="O17" s="19"/>
      <c r="P17" s="22"/>
      <c r="Q17" s="19"/>
      <c r="R17" s="19"/>
      <c r="S17" s="2"/>
      <c r="T17" s="2"/>
    </row>
    <row r="18" spans="1:20" ht="23.25" x14ac:dyDescent="0.5">
      <c r="A18" s="54"/>
      <c r="B18" s="43"/>
      <c r="C18" s="43"/>
      <c r="D18" s="54"/>
      <c r="E18" s="43"/>
      <c r="F18" s="54"/>
      <c r="G18" s="24"/>
      <c r="H18" s="23"/>
      <c r="I18" s="25"/>
      <c r="J18" s="26"/>
      <c r="K18" s="23"/>
      <c r="L18" s="26"/>
      <c r="M18" s="23"/>
      <c r="N18" s="26"/>
      <c r="O18" s="23"/>
      <c r="P18" s="26"/>
      <c r="Q18" s="23"/>
      <c r="R18" s="23"/>
      <c r="S18" s="2"/>
      <c r="T18" s="2"/>
    </row>
    <row r="19" spans="1:20" ht="23.25" x14ac:dyDescent="0.5">
      <c r="A19" s="65"/>
      <c r="B19" s="63"/>
      <c r="C19" s="63"/>
      <c r="D19" s="65"/>
      <c r="E19" s="63"/>
      <c r="F19" s="65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"/>
      <c r="T19" s="2"/>
    </row>
    <row r="20" spans="1:20" ht="23.25" x14ac:dyDescent="0.5">
      <c r="A20" s="65"/>
      <c r="B20" s="63"/>
      <c r="C20" s="63"/>
      <c r="D20" s="65"/>
      <c r="E20" s="63"/>
      <c r="F20" s="6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v>11</v>
      </c>
      <c r="S20" s="2"/>
      <c r="T20" s="2"/>
    </row>
    <row r="21" spans="1:20" ht="24" x14ac:dyDescent="0.55000000000000004">
      <c r="A21" s="140" t="s">
        <v>15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</row>
    <row r="22" spans="1:20" ht="24" x14ac:dyDescent="0.55000000000000004">
      <c r="A22" s="140" t="s">
        <v>281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</row>
    <row r="23" spans="1:20" ht="24" x14ac:dyDescent="0.55000000000000004">
      <c r="A23" s="140" t="s">
        <v>69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</row>
    <row r="24" spans="1:20" ht="24" x14ac:dyDescent="0.55000000000000004">
      <c r="A24" s="142" t="s">
        <v>70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20" ht="21.75" x14ac:dyDescent="0.5">
      <c r="A25" s="44" t="s">
        <v>13</v>
      </c>
      <c r="B25" s="44" t="s">
        <v>16</v>
      </c>
      <c r="C25" s="44" t="s">
        <v>17</v>
      </c>
      <c r="D25" s="44" t="s">
        <v>8</v>
      </c>
      <c r="E25" s="44" t="s">
        <v>19</v>
      </c>
      <c r="F25" s="45" t="s">
        <v>44</v>
      </c>
      <c r="G25" s="137" t="s">
        <v>219</v>
      </c>
      <c r="H25" s="138"/>
      <c r="I25" s="139"/>
      <c r="J25" s="137" t="s">
        <v>224</v>
      </c>
      <c r="K25" s="138"/>
      <c r="L25" s="138"/>
      <c r="M25" s="138"/>
      <c r="N25" s="138"/>
      <c r="O25" s="138"/>
      <c r="P25" s="138"/>
      <c r="Q25" s="138"/>
      <c r="R25" s="139"/>
    </row>
    <row r="26" spans="1:20" ht="30" x14ac:dyDescent="0.5">
      <c r="A26" s="46" t="s">
        <v>14</v>
      </c>
      <c r="B26" s="46"/>
      <c r="C26" s="46" t="s">
        <v>18</v>
      </c>
      <c r="D26" s="46" t="s">
        <v>43</v>
      </c>
      <c r="E26" s="46" t="s">
        <v>4</v>
      </c>
      <c r="F26" s="62" t="s">
        <v>45</v>
      </c>
      <c r="G26" s="47" t="s">
        <v>20</v>
      </c>
      <c r="H26" s="48" t="s">
        <v>21</v>
      </c>
      <c r="I26" s="49" t="s">
        <v>22</v>
      </c>
      <c r="J26" s="50" t="s">
        <v>23</v>
      </c>
      <c r="K26" s="48" t="s">
        <v>24</v>
      </c>
      <c r="L26" s="50" t="s">
        <v>25</v>
      </c>
      <c r="M26" s="48" t="s">
        <v>26</v>
      </c>
      <c r="N26" s="50" t="s">
        <v>27</v>
      </c>
      <c r="O26" s="48" t="s">
        <v>28</v>
      </c>
      <c r="P26" s="50" t="s">
        <v>29</v>
      </c>
      <c r="Q26" s="48" t="s">
        <v>30</v>
      </c>
      <c r="R26" s="48" t="s">
        <v>31</v>
      </c>
    </row>
    <row r="27" spans="1:20" ht="21.75" x14ac:dyDescent="0.5">
      <c r="A27" s="58">
        <v>8</v>
      </c>
      <c r="B27" s="42" t="s">
        <v>226</v>
      </c>
      <c r="C27" s="42" t="s">
        <v>227</v>
      </c>
      <c r="D27" s="59">
        <v>40000</v>
      </c>
      <c r="E27" s="58" t="s">
        <v>228</v>
      </c>
      <c r="F27" s="66" t="s">
        <v>72</v>
      </c>
      <c r="G27" s="28"/>
      <c r="H27" s="27"/>
      <c r="I27" s="29"/>
      <c r="J27" s="30"/>
      <c r="K27" s="27"/>
      <c r="L27" s="30"/>
      <c r="M27" s="27"/>
      <c r="N27" s="30"/>
      <c r="O27" s="27"/>
      <c r="P27" s="30"/>
      <c r="Q27" s="27"/>
      <c r="R27" s="27"/>
    </row>
    <row r="28" spans="1:20" ht="21.75" x14ac:dyDescent="0.5">
      <c r="A28" s="54"/>
      <c r="B28" s="43" t="s">
        <v>229</v>
      </c>
      <c r="C28" s="43"/>
      <c r="D28" s="55"/>
      <c r="E28" s="43"/>
      <c r="F28" s="54"/>
      <c r="G28" s="24"/>
      <c r="H28" s="23"/>
      <c r="I28" s="25"/>
      <c r="J28" s="26"/>
      <c r="K28" s="23"/>
      <c r="L28" s="26"/>
      <c r="M28" s="23"/>
      <c r="N28" s="26"/>
      <c r="O28" s="23"/>
      <c r="P28" s="26"/>
      <c r="Q28" s="23"/>
      <c r="R28" s="23"/>
    </row>
    <row r="29" spans="1:20" ht="21.75" x14ac:dyDescent="0.5">
      <c r="A29" s="58">
        <v>9</v>
      </c>
      <c r="B29" s="52" t="s">
        <v>230</v>
      </c>
      <c r="C29" s="52" t="s">
        <v>231</v>
      </c>
      <c r="D29" s="53">
        <v>20000</v>
      </c>
      <c r="E29" s="66" t="s">
        <v>71</v>
      </c>
      <c r="F29" s="66" t="s">
        <v>72</v>
      </c>
      <c r="G29" s="20"/>
      <c r="H29" s="19"/>
      <c r="I29" s="21"/>
      <c r="J29" s="22"/>
      <c r="K29" s="19"/>
      <c r="L29" s="22"/>
      <c r="M29" s="19"/>
      <c r="N29" s="22"/>
      <c r="O29" s="19"/>
      <c r="P29" s="22"/>
      <c r="Q29" s="19"/>
      <c r="R29" s="19"/>
    </row>
    <row r="30" spans="1:20" ht="21.75" x14ac:dyDescent="0.5">
      <c r="A30" s="54"/>
      <c r="B30" s="43" t="s">
        <v>232</v>
      </c>
      <c r="C30" s="43"/>
      <c r="D30" s="86"/>
      <c r="E30" s="57"/>
      <c r="F30" s="57"/>
      <c r="G30" s="24"/>
      <c r="H30" s="23"/>
      <c r="I30" s="25"/>
      <c r="J30" s="26"/>
      <c r="K30" s="23"/>
      <c r="L30" s="26"/>
      <c r="M30" s="23"/>
      <c r="N30" s="26"/>
      <c r="O30" s="23"/>
      <c r="P30" s="26"/>
      <c r="Q30" s="23"/>
      <c r="R30" s="23"/>
    </row>
    <row r="31" spans="1:20" ht="21.75" x14ac:dyDescent="0.5">
      <c r="A31" s="58">
        <v>10</v>
      </c>
      <c r="B31" s="42" t="s">
        <v>233</v>
      </c>
      <c r="C31" s="42" t="s">
        <v>233</v>
      </c>
      <c r="D31" s="59">
        <v>145000</v>
      </c>
      <c r="E31" s="58" t="s">
        <v>71</v>
      </c>
      <c r="F31" s="58" t="s">
        <v>176</v>
      </c>
      <c r="G31" s="20"/>
      <c r="H31" s="19"/>
      <c r="I31" s="21"/>
      <c r="J31" s="22"/>
      <c r="K31" s="19"/>
      <c r="L31" s="22"/>
      <c r="M31" s="19"/>
      <c r="N31" s="22"/>
      <c r="O31" s="19"/>
      <c r="P31" s="22"/>
      <c r="Q31" s="19"/>
      <c r="R31" s="19"/>
    </row>
    <row r="32" spans="1:20" ht="21.75" x14ac:dyDescent="0.5">
      <c r="A32" s="54"/>
      <c r="B32" s="43"/>
      <c r="C32" s="43"/>
      <c r="D32" s="54"/>
      <c r="E32" s="43"/>
      <c r="F32" s="54"/>
      <c r="G32" s="24"/>
      <c r="H32" s="23"/>
      <c r="I32" s="25"/>
      <c r="J32" s="26"/>
      <c r="K32" s="23"/>
      <c r="L32" s="26"/>
      <c r="M32" s="23"/>
      <c r="N32" s="26"/>
      <c r="O32" s="23"/>
      <c r="P32" s="26"/>
      <c r="Q32" s="23"/>
      <c r="R32" s="23"/>
    </row>
    <row r="33" spans="1:18" ht="21.75" x14ac:dyDescent="0.5">
      <c r="A33" s="58"/>
      <c r="B33" s="42"/>
      <c r="C33" s="42"/>
      <c r="D33" s="59"/>
      <c r="E33" s="58"/>
      <c r="F33" s="58"/>
      <c r="G33" s="20"/>
      <c r="H33" s="19"/>
      <c r="I33" s="21"/>
      <c r="J33" s="22"/>
      <c r="K33" s="19"/>
      <c r="L33" s="22"/>
      <c r="M33" s="19"/>
      <c r="N33" s="22"/>
      <c r="O33" s="19"/>
      <c r="P33" s="22"/>
      <c r="Q33" s="19"/>
      <c r="R33" s="19"/>
    </row>
    <row r="34" spans="1:18" ht="21.75" x14ac:dyDescent="0.5">
      <c r="A34" s="54"/>
      <c r="B34" s="43"/>
      <c r="C34" s="43"/>
      <c r="D34" s="54"/>
      <c r="E34" s="43"/>
      <c r="F34" s="54"/>
      <c r="G34" s="24"/>
      <c r="H34" s="23"/>
      <c r="I34" s="25"/>
      <c r="J34" s="26"/>
      <c r="K34" s="23"/>
      <c r="L34" s="26"/>
      <c r="M34" s="23"/>
      <c r="N34" s="26"/>
      <c r="O34" s="23"/>
      <c r="P34" s="26"/>
      <c r="Q34" s="23"/>
      <c r="R34" s="23"/>
    </row>
    <row r="35" spans="1:18" ht="21.75" x14ac:dyDescent="0.5">
      <c r="A35" s="58"/>
      <c r="B35" s="42"/>
      <c r="C35" s="42"/>
      <c r="D35" s="59"/>
      <c r="E35" s="58"/>
      <c r="F35" s="58"/>
      <c r="G35" s="20"/>
      <c r="H35" s="19"/>
      <c r="I35" s="21"/>
      <c r="J35" s="22"/>
      <c r="K35" s="19"/>
      <c r="L35" s="22"/>
      <c r="M35" s="19"/>
      <c r="N35" s="22"/>
      <c r="O35" s="19"/>
      <c r="P35" s="22"/>
      <c r="Q35" s="19"/>
      <c r="R35" s="19"/>
    </row>
    <row r="36" spans="1:18" ht="21.75" x14ac:dyDescent="0.5">
      <c r="A36" s="91"/>
      <c r="B36" s="43"/>
      <c r="C36" s="92"/>
      <c r="D36" s="86"/>
      <c r="E36" s="54"/>
      <c r="F36" s="54"/>
      <c r="G36" s="24"/>
      <c r="H36" s="23"/>
      <c r="I36" s="25"/>
      <c r="J36" s="26"/>
      <c r="K36" s="23"/>
      <c r="L36" s="26"/>
      <c r="M36" s="23"/>
      <c r="N36" s="26"/>
      <c r="O36" s="23"/>
      <c r="P36" s="26"/>
      <c r="Q36" s="23"/>
      <c r="R36" s="23"/>
    </row>
    <row r="37" spans="1:18" ht="21.75" x14ac:dyDescent="0.5">
      <c r="A37" s="58"/>
      <c r="B37" s="42"/>
      <c r="C37" s="42"/>
      <c r="D37" s="59"/>
      <c r="E37" s="58"/>
      <c r="F37" s="58"/>
      <c r="G37" s="20"/>
      <c r="H37" s="19"/>
      <c r="I37" s="21"/>
      <c r="J37" s="22"/>
      <c r="K37" s="19"/>
      <c r="L37" s="22"/>
      <c r="M37" s="19"/>
      <c r="N37" s="22"/>
      <c r="O37" s="19"/>
      <c r="P37" s="22"/>
      <c r="Q37" s="19"/>
      <c r="R37" s="19"/>
    </row>
    <row r="38" spans="1:18" ht="21.75" x14ac:dyDescent="0.5">
      <c r="A38" s="54"/>
      <c r="B38" s="43"/>
      <c r="C38" s="43"/>
      <c r="D38" s="54"/>
      <c r="E38" s="43"/>
      <c r="F38" s="54"/>
      <c r="G38" s="24"/>
      <c r="H38" s="23"/>
      <c r="I38" s="25"/>
      <c r="J38" s="26"/>
      <c r="K38" s="23"/>
      <c r="L38" s="26"/>
      <c r="M38" s="23"/>
      <c r="N38" s="26"/>
      <c r="O38" s="23"/>
      <c r="P38" s="26"/>
      <c r="Q38" s="23"/>
      <c r="R38" s="23"/>
    </row>
    <row r="39" spans="1:18" ht="21.75" x14ac:dyDescent="0.5">
      <c r="A39" s="65"/>
      <c r="B39" s="63"/>
      <c r="C39" s="63"/>
      <c r="D39" s="65"/>
      <c r="E39" s="63"/>
      <c r="F39" s="6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21.75" x14ac:dyDescent="0.5">
      <c r="A40" s="65"/>
      <c r="B40" s="63"/>
      <c r="C40" s="63"/>
      <c r="D40" s="65"/>
      <c r="E40" s="63"/>
      <c r="F40" s="65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21.75" x14ac:dyDescent="0.5">
      <c r="A41" s="65"/>
      <c r="B41" s="89"/>
      <c r="C41" s="63"/>
      <c r="D41" s="65"/>
      <c r="E41" s="89"/>
      <c r="F41" s="90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>
        <v>12</v>
      </c>
    </row>
    <row r="42" spans="1:18" ht="21.75" x14ac:dyDescent="0.5">
      <c r="A42" s="65"/>
      <c r="B42" s="89"/>
      <c r="C42" s="63"/>
      <c r="D42" s="65"/>
      <c r="E42" s="89"/>
      <c r="F42" s="90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21.75" x14ac:dyDescent="0.5">
      <c r="A43" s="65"/>
      <c r="B43" s="89"/>
      <c r="C43" s="63"/>
      <c r="D43" s="135">
        <f>SUM(D31:D42,D29,D27,D17,D15,D13,D11,D9,D7)</f>
        <v>965000</v>
      </c>
      <c r="E43" s="89"/>
      <c r="F43" s="90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21.75" x14ac:dyDescent="0.5">
      <c r="A44" s="65"/>
      <c r="B44" s="89"/>
      <c r="C44" s="63"/>
      <c r="D44" s="65"/>
      <c r="E44" s="89"/>
      <c r="F44" s="90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21.75" x14ac:dyDescent="0.5">
      <c r="A45" s="65"/>
      <c r="B45" s="89"/>
      <c r="C45" s="63"/>
      <c r="D45" s="65">
        <v>965000</v>
      </c>
      <c r="E45" s="89"/>
      <c r="F45" s="90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x14ac:dyDescent="0.2">
      <c r="D46" s="88">
        <v>1615000</v>
      </c>
    </row>
    <row r="47" spans="1:18" x14ac:dyDescent="0.2">
      <c r="D47">
        <v>10516000</v>
      </c>
    </row>
    <row r="48" spans="1:18" x14ac:dyDescent="0.2">
      <c r="D48">
        <v>520000</v>
      </c>
    </row>
    <row r="49" spans="4:4" x14ac:dyDescent="0.2">
      <c r="D49" s="121">
        <v>460000</v>
      </c>
    </row>
    <row r="50" spans="4:4" x14ac:dyDescent="0.2">
      <c r="D50" s="121">
        <f>SUM(D45:D49)</f>
        <v>14076000</v>
      </c>
    </row>
    <row r="51" spans="4:4" x14ac:dyDescent="0.2">
      <c r="D51" s="121"/>
    </row>
    <row r="52" spans="4:4" x14ac:dyDescent="0.2">
      <c r="D52" s="121"/>
    </row>
    <row r="53" spans="4:4" x14ac:dyDescent="0.2">
      <c r="D53" s="121"/>
    </row>
    <row r="54" spans="4:4" x14ac:dyDescent="0.2">
      <c r="D54" s="122"/>
    </row>
  </sheetData>
  <mergeCells count="12">
    <mergeCell ref="A21:R21"/>
    <mergeCell ref="A22:R22"/>
    <mergeCell ref="A23:R23"/>
    <mergeCell ref="A24:R24"/>
    <mergeCell ref="G25:I25"/>
    <mergeCell ref="J25:R25"/>
    <mergeCell ref="G5:I5"/>
    <mergeCell ref="J5:R5"/>
    <mergeCell ref="A1:R1"/>
    <mergeCell ref="A2:R2"/>
    <mergeCell ref="A3:R3"/>
    <mergeCell ref="A4:R4"/>
  </mergeCells>
  <pageMargins left="3.937007874015748E-2" right="0.19685039370078741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"/>
  <sheetViews>
    <sheetView topLeftCell="A43" zoomScale="120" zoomScaleNormal="120" workbookViewId="0">
      <selection activeCell="R43" sqref="R43"/>
    </sheetView>
  </sheetViews>
  <sheetFormatPr defaultRowHeight="14.25" x14ac:dyDescent="0.2"/>
  <cols>
    <col min="1" max="1" width="5.125" customWidth="1"/>
    <col min="2" max="2" width="27.75" customWidth="1"/>
    <col min="3" max="3" width="29.25" customWidth="1"/>
    <col min="4" max="4" width="13" bestFit="1" customWidth="1"/>
    <col min="5" max="5" width="8.5" bestFit="1" customWidth="1"/>
    <col min="6" max="6" width="8" customWidth="1"/>
    <col min="7" max="9" width="3.625" customWidth="1"/>
    <col min="10" max="10" width="3.25" customWidth="1"/>
    <col min="11" max="14" width="3.625" customWidth="1"/>
    <col min="15" max="15" width="3.375" customWidth="1"/>
    <col min="16" max="16" width="3.625" customWidth="1"/>
    <col min="17" max="17" width="3.25" customWidth="1"/>
    <col min="18" max="18" width="3.375" customWidth="1"/>
  </cols>
  <sheetData>
    <row r="1" spans="1:18" ht="24" x14ac:dyDescent="0.55000000000000004">
      <c r="A1" s="140" t="s">
        <v>15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24" x14ac:dyDescent="0.55000000000000004">
      <c r="A2" s="140" t="s">
        <v>281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24" x14ac:dyDescent="0.55000000000000004">
      <c r="A3" s="140" t="s">
        <v>69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8" ht="24" x14ac:dyDescent="0.55000000000000004">
      <c r="A4" s="142" t="s">
        <v>80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18" ht="21.75" x14ac:dyDescent="0.5">
      <c r="A5" s="44" t="s">
        <v>13</v>
      </c>
      <c r="B5" s="44" t="s">
        <v>16</v>
      </c>
      <c r="C5" s="44" t="s">
        <v>17</v>
      </c>
      <c r="D5" s="44" t="s">
        <v>8</v>
      </c>
      <c r="E5" s="44" t="s">
        <v>19</v>
      </c>
      <c r="F5" s="45" t="s">
        <v>44</v>
      </c>
      <c r="G5" s="137" t="s">
        <v>219</v>
      </c>
      <c r="H5" s="138"/>
      <c r="I5" s="139"/>
      <c r="J5" s="137" t="s">
        <v>224</v>
      </c>
      <c r="K5" s="138"/>
      <c r="L5" s="138"/>
      <c r="M5" s="138"/>
      <c r="N5" s="138"/>
      <c r="O5" s="138"/>
      <c r="P5" s="138"/>
      <c r="Q5" s="138"/>
      <c r="R5" s="139"/>
    </row>
    <row r="6" spans="1:18" ht="30" x14ac:dyDescent="0.5">
      <c r="A6" s="46" t="s">
        <v>14</v>
      </c>
      <c r="B6" s="46"/>
      <c r="C6" s="46" t="s">
        <v>18</v>
      </c>
      <c r="D6" s="46" t="s">
        <v>43</v>
      </c>
      <c r="E6" s="46" t="s">
        <v>4</v>
      </c>
      <c r="F6" s="62" t="s">
        <v>45</v>
      </c>
      <c r="G6" s="47" t="s">
        <v>20</v>
      </c>
      <c r="H6" s="48" t="s">
        <v>21</v>
      </c>
      <c r="I6" s="49" t="s">
        <v>22</v>
      </c>
      <c r="J6" s="50" t="s">
        <v>23</v>
      </c>
      <c r="K6" s="48" t="s">
        <v>24</v>
      </c>
      <c r="L6" s="50" t="s">
        <v>25</v>
      </c>
      <c r="M6" s="48" t="s">
        <v>26</v>
      </c>
      <c r="N6" s="50" t="s">
        <v>27</v>
      </c>
      <c r="O6" s="48" t="s">
        <v>28</v>
      </c>
      <c r="P6" s="50" t="s">
        <v>29</v>
      </c>
      <c r="Q6" s="48" t="s">
        <v>30</v>
      </c>
      <c r="R6" s="48" t="s">
        <v>31</v>
      </c>
    </row>
    <row r="7" spans="1:18" ht="19.5" x14ac:dyDescent="0.45">
      <c r="A7" s="93">
        <v>1</v>
      </c>
      <c r="B7" s="83" t="s">
        <v>234</v>
      </c>
      <c r="C7" s="83" t="s">
        <v>235</v>
      </c>
      <c r="D7" s="94">
        <v>151000</v>
      </c>
      <c r="E7" s="93" t="s">
        <v>81</v>
      </c>
      <c r="F7" s="93" t="s">
        <v>40</v>
      </c>
      <c r="G7" s="95"/>
      <c r="H7" s="96"/>
      <c r="I7" s="97"/>
      <c r="J7" s="98"/>
      <c r="K7" s="96"/>
      <c r="L7" s="98"/>
      <c r="M7" s="96"/>
      <c r="N7" s="98"/>
      <c r="O7" s="96"/>
      <c r="P7" s="98"/>
      <c r="Q7" s="96"/>
      <c r="R7" s="96"/>
    </row>
    <row r="8" spans="1:18" ht="19.5" x14ac:dyDescent="0.45">
      <c r="A8" s="99"/>
      <c r="B8" s="84"/>
      <c r="C8" s="84" t="s">
        <v>236</v>
      </c>
      <c r="D8" s="100"/>
      <c r="E8" s="84"/>
      <c r="F8" s="99"/>
      <c r="G8" s="101"/>
      <c r="H8" s="102"/>
      <c r="I8" s="103"/>
      <c r="J8" s="104"/>
      <c r="K8" s="102"/>
      <c r="L8" s="104"/>
      <c r="M8" s="102"/>
      <c r="N8" s="104"/>
      <c r="O8" s="102"/>
      <c r="P8" s="104"/>
      <c r="Q8" s="102"/>
      <c r="R8" s="102"/>
    </row>
    <row r="9" spans="1:18" ht="19.5" x14ac:dyDescent="0.45">
      <c r="A9" s="105">
        <v>2</v>
      </c>
      <c r="B9" s="83" t="s">
        <v>237</v>
      </c>
      <c r="C9" s="83" t="s">
        <v>235</v>
      </c>
      <c r="D9" s="94">
        <v>151000</v>
      </c>
      <c r="E9" s="105" t="s">
        <v>78</v>
      </c>
      <c r="F9" s="93" t="s">
        <v>40</v>
      </c>
      <c r="G9" s="107"/>
      <c r="H9" s="108"/>
      <c r="I9" s="109"/>
      <c r="J9" s="110"/>
      <c r="K9" s="108"/>
      <c r="L9" s="110"/>
      <c r="M9" s="108"/>
      <c r="N9" s="110"/>
      <c r="O9" s="108"/>
      <c r="P9" s="110"/>
      <c r="Q9" s="108"/>
      <c r="R9" s="108"/>
    </row>
    <row r="10" spans="1:18" ht="19.5" x14ac:dyDescent="0.45">
      <c r="A10" s="99"/>
      <c r="B10" s="84"/>
      <c r="C10" s="84" t="s">
        <v>236</v>
      </c>
      <c r="D10" s="99"/>
      <c r="E10" s="84"/>
      <c r="F10" s="99"/>
      <c r="G10" s="101"/>
      <c r="H10" s="102"/>
      <c r="I10" s="103"/>
      <c r="J10" s="104"/>
      <c r="K10" s="102"/>
      <c r="L10" s="104"/>
      <c r="M10" s="102"/>
      <c r="N10" s="104"/>
      <c r="O10" s="102"/>
      <c r="P10" s="104"/>
      <c r="Q10" s="102"/>
      <c r="R10" s="102"/>
    </row>
    <row r="11" spans="1:18" ht="19.5" x14ac:dyDescent="0.45">
      <c r="A11" s="105">
        <v>3</v>
      </c>
      <c r="B11" s="83" t="s">
        <v>177</v>
      </c>
      <c r="C11" s="83" t="s">
        <v>238</v>
      </c>
      <c r="D11" s="94">
        <v>117000</v>
      </c>
      <c r="E11" s="93" t="s">
        <v>82</v>
      </c>
      <c r="F11" s="93" t="s">
        <v>40</v>
      </c>
      <c r="G11" s="107"/>
      <c r="H11" s="108"/>
      <c r="I11" s="109"/>
      <c r="J11" s="110"/>
      <c r="K11" s="108"/>
      <c r="L11" s="110"/>
      <c r="M11" s="108"/>
      <c r="N11" s="110"/>
      <c r="O11" s="108"/>
      <c r="P11" s="110"/>
      <c r="Q11" s="108"/>
      <c r="R11" s="108"/>
    </row>
    <row r="12" spans="1:18" ht="19.5" x14ac:dyDescent="0.45">
      <c r="A12" s="99"/>
      <c r="B12" s="84"/>
      <c r="C12" s="84" t="s">
        <v>239</v>
      </c>
      <c r="D12" s="100"/>
      <c r="E12" s="84"/>
      <c r="F12" s="99"/>
      <c r="G12" s="101"/>
      <c r="H12" s="102"/>
      <c r="I12" s="103"/>
      <c r="J12" s="104"/>
      <c r="K12" s="102"/>
      <c r="L12" s="104"/>
      <c r="M12" s="102"/>
      <c r="N12" s="104"/>
      <c r="O12" s="102"/>
      <c r="P12" s="104"/>
      <c r="Q12" s="102"/>
      <c r="R12" s="102"/>
    </row>
    <row r="13" spans="1:18" ht="19.5" x14ac:dyDescent="0.45">
      <c r="A13" s="105">
        <v>4</v>
      </c>
      <c r="B13" s="83" t="s">
        <v>240</v>
      </c>
      <c r="C13" s="83" t="s">
        <v>242</v>
      </c>
      <c r="D13" s="106">
        <v>300000</v>
      </c>
      <c r="E13" s="105" t="s">
        <v>241</v>
      </c>
      <c r="F13" s="93" t="s">
        <v>40</v>
      </c>
      <c r="G13" s="107"/>
      <c r="H13" s="108"/>
      <c r="I13" s="109"/>
      <c r="J13" s="110"/>
      <c r="K13" s="108"/>
      <c r="L13" s="110"/>
      <c r="M13" s="108"/>
      <c r="N13" s="110"/>
      <c r="O13" s="108"/>
      <c r="P13" s="110"/>
      <c r="Q13" s="108"/>
      <c r="R13" s="108"/>
    </row>
    <row r="14" spans="1:18" ht="19.5" x14ac:dyDescent="0.45">
      <c r="A14" s="99"/>
      <c r="B14" s="84"/>
      <c r="C14" s="84" t="s">
        <v>243</v>
      </c>
      <c r="D14" s="99"/>
      <c r="E14" s="84"/>
      <c r="F14" s="99"/>
      <c r="G14" s="101"/>
      <c r="H14" s="102"/>
      <c r="I14" s="103"/>
      <c r="J14" s="104"/>
      <c r="K14" s="102"/>
      <c r="L14" s="104"/>
      <c r="M14" s="102"/>
      <c r="N14" s="104"/>
      <c r="O14" s="102"/>
      <c r="P14" s="104"/>
      <c r="Q14" s="102"/>
      <c r="R14" s="102"/>
    </row>
    <row r="15" spans="1:18" ht="19.5" x14ac:dyDescent="0.45">
      <c r="A15" s="105">
        <v>5</v>
      </c>
      <c r="B15" s="83" t="s">
        <v>178</v>
      </c>
      <c r="C15" s="83" t="s">
        <v>247</v>
      </c>
      <c r="D15" s="94">
        <v>164000</v>
      </c>
      <c r="E15" s="105" t="s">
        <v>83</v>
      </c>
      <c r="F15" s="93" t="s">
        <v>40</v>
      </c>
      <c r="G15" s="107"/>
      <c r="H15" s="108"/>
      <c r="I15" s="109"/>
      <c r="J15" s="110"/>
      <c r="K15" s="108"/>
      <c r="L15" s="110"/>
      <c r="M15" s="108"/>
      <c r="N15" s="110"/>
      <c r="O15" s="108"/>
      <c r="P15" s="110"/>
      <c r="Q15" s="108"/>
      <c r="R15" s="108"/>
    </row>
    <row r="16" spans="1:18" ht="19.5" x14ac:dyDescent="0.45">
      <c r="A16" s="99"/>
      <c r="B16" s="84"/>
      <c r="C16" s="84" t="s">
        <v>248</v>
      </c>
      <c r="D16" s="99"/>
      <c r="E16" s="84"/>
      <c r="F16" s="99"/>
      <c r="G16" s="101"/>
      <c r="H16" s="102"/>
      <c r="I16" s="103"/>
      <c r="J16" s="104"/>
      <c r="K16" s="102"/>
      <c r="L16" s="104"/>
      <c r="M16" s="102"/>
      <c r="N16" s="104"/>
      <c r="O16" s="102"/>
      <c r="P16" s="104"/>
      <c r="Q16" s="102"/>
      <c r="R16" s="102"/>
    </row>
    <row r="17" spans="1:18" ht="19.5" x14ac:dyDescent="0.45">
      <c r="A17" s="105">
        <v>6</v>
      </c>
      <c r="B17" s="83" t="s">
        <v>244</v>
      </c>
      <c r="C17" s="83" t="s">
        <v>245</v>
      </c>
      <c r="D17" s="94">
        <v>151000</v>
      </c>
      <c r="E17" s="105" t="s">
        <v>79</v>
      </c>
      <c r="F17" s="93" t="s">
        <v>40</v>
      </c>
      <c r="G17" s="107"/>
      <c r="H17" s="108"/>
      <c r="I17" s="109"/>
      <c r="J17" s="110"/>
      <c r="K17" s="108"/>
      <c r="L17" s="110"/>
      <c r="M17" s="108"/>
      <c r="N17" s="110"/>
      <c r="O17" s="108"/>
      <c r="P17" s="110"/>
      <c r="Q17" s="108"/>
      <c r="R17" s="108"/>
    </row>
    <row r="18" spans="1:18" ht="21.75" x14ac:dyDescent="0.5">
      <c r="A18" s="123"/>
      <c r="B18" s="126"/>
      <c r="C18" s="126" t="s">
        <v>246</v>
      </c>
      <c r="D18" s="127"/>
      <c r="E18" s="126"/>
      <c r="F18" s="12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1:18" ht="21.75" x14ac:dyDescent="0.5">
      <c r="A19" s="58"/>
      <c r="B19" s="42"/>
      <c r="C19" s="85"/>
      <c r="D19" s="59"/>
      <c r="E19" s="58"/>
      <c r="F19" s="58"/>
      <c r="G19" s="20"/>
      <c r="H19" s="19"/>
      <c r="I19" s="21"/>
      <c r="J19" s="22"/>
      <c r="K19" s="19"/>
      <c r="L19" s="22"/>
      <c r="M19" s="19"/>
      <c r="N19" s="22"/>
      <c r="O19" s="19"/>
      <c r="P19" s="22"/>
      <c r="Q19" s="19"/>
      <c r="R19" s="19"/>
    </row>
    <row r="20" spans="1:18" ht="21.75" x14ac:dyDescent="0.5">
      <c r="A20" s="58"/>
      <c r="B20" s="42"/>
      <c r="C20" s="85"/>
      <c r="D20" s="59"/>
      <c r="E20" s="58"/>
      <c r="F20" s="58"/>
      <c r="G20" s="20"/>
      <c r="H20" s="19"/>
      <c r="I20" s="21"/>
      <c r="J20" s="22"/>
      <c r="K20" s="19"/>
      <c r="L20" s="22"/>
      <c r="M20" s="19"/>
      <c r="N20" s="22"/>
      <c r="O20" s="19"/>
      <c r="P20" s="22"/>
      <c r="Q20" s="19"/>
      <c r="R20" s="19"/>
    </row>
    <row r="21" spans="1:18" ht="21.75" x14ac:dyDescent="0.5">
      <c r="A21" s="54"/>
      <c r="B21" s="43"/>
      <c r="C21" s="84"/>
      <c r="D21" s="54"/>
      <c r="E21" s="43"/>
      <c r="F21" s="54"/>
      <c r="G21" s="24"/>
      <c r="H21" s="23"/>
      <c r="I21" s="25"/>
      <c r="J21" s="26"/>
      <c r="K21" s="23"/>
      <c r="L21" s="26"/>
      <c r="M21" s="23"/>
      <c r="N21" s="26"/>
      <c r="O21" s="23"/>
      <c r="P21" s="26"/>
      <c r="Q21" s="23"/>
      <c r="R21" s="23"/>
    </row>
    <row r="22" spans="1:18" ht="18.75" x14ac:dyDescent="0.3">
      <c r="A22" s="31"/>
      <c r="B22" s="22"/>
      <c r="C22" s="22"/>
      <c r="D22" s="22"/>
      <c r="E22" s="18"/>
      <c r="F22" s="18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>
        <v>13</v>
      </c>
    </row>
    <row r="23" spans="1:18" ht="24" x14ac:dyDescent="0.55000000000000004">
      <c r="A23" s="140" t="s">
        <v>15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</row>
    <row r="24" spans="1:18" ht="24" x14ac:dyDescent="0.55000000000000004">
      <c r="A24" s="140" t="s">
        <v>281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:18" ht="24" x14ac:dyDescent="0.55000000000000004">
      <c r="A25" s="140" t="s">
        <v>69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</row>
    <row r="26" spans="1:18" ht="24" x14ac:dyDescent="0.55000000000000004">
      <c r="A26" s="142" t="s">
        <v>80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</row>
    <row r="27" spans="1:18" ht="21.75" x14ac:dyDescent="0.5">
      <c r="A27" s="44" t="s">
        <v>13</v>
      </c>
      <c r="B27" s="44" t="s">
        <v>16</v>
      </c>
      <c r="C27" s="44" t="s">
        <v>17</v>
      </c>
      <c r="D27" s="44" t="s">
        <v>8</v>
      </c>
      <c r="E27" s="44" t="s">
        <v>19</v>
      </c>
      <c r="F27" s="45" t="s">
        <v>44</v>
      </c>
      <c r="G27" s="137" t="s">
        <v>219</v>
      </c>
      <c r="H27" s="138"/>
      <c r="I27" s="139"/>
      <c r="J27" s="137" t="s">
        <v>224</v>
      </c>
      <c r="K27" s="138"/>
      <c r="L27" s="138"/>
      <c r="M27" s="138"/>
      <c r="N27" s="138"/>
      <c r="O27" s="138"/>
      <c r="P27" s="138"/>
      <c r="Q27" s="138"/>
      <c r="R27" s="139"/>
    </row>
    <row r="28" spans="1:18" ht="30" x14ac:dyDescent="0.5">
      <c r="A28" s="46" t="s">
        <v>14</v>
      </c>
      <c r="B28" s="46"/>
      <c r="C28" s="46" t="s">
        <v>18</v>
      </c>
      <c r="D28" s="46" t="s">
        <v>43</v>
      </c>
      <c r="E28" s="46" t="s">
        <v>4</v>
      </c>
      <c r="F28" s="62" t="s">
        <v>45</v>
      </c>
      <c r="G28" s="47" t="s">
        <v>20</v>
      </c>
      <c r="H28" s="48" t="s">
        <v>21</v>
      </c>
      <c r="I28" s="49" t="s">
        <v>22</v>
      </c>
      <c r="J28" s="50" t="s">
        <v>23</v>
      </c>
      <c r="K28" s="48" t="s">
        <v>24</v>
      </c>
      <c r="L28" s="50" t="s">
        <v>25</v>
      </c>
      <c r="M28" s="48" t="s">
        <v>26</v>
      </c>
      <c r="N28" s="50" t="s">
        <v>27</v>
      </c>
      <c r="O28" s="48" t="s">
        <v>28</v>
      </c>
      <c r="P28" s="50" t="s">
        <v>29</v>
      </c>
      <c r="Q28" s="48" t="s">
        <v>30</v>
      </c>
      <c r="R28" s="48" t="s">
        <v>31</v>
      </c>
    </row>
    <row r="29" spans="1:18" ht="21.75" x14ac:dyDescent="0.5">
      <c r="A29" s="51">
        <v>7</v>
      </c>
      <c r="B29" s="85" t="s">
        <v>179</v>
      </c>
      <c r="C29" s="85" t="s">
        <v>180</v>
      </c>
      <c r="D29" s="64">
        <v>166000</v>
      </c>
      <c r="E29" s="51" t="s">
        <v>84</v>
      </c>
      <c r="F29" s="65" t="s">
        <v>40</v>
      </c>
      <c r="G29" s="27"/>
      <c r="H29" s="22"/>
      <c r="I29" s="27"/>
      <c r="J29" s="22"/>
      <c r="K29" s="27"/>
      <c r="L29" s="22"/>
      <c r="M29" s="27"/>
      <c r="N29" s="22"/>
      <c r="O29" s="27"/>
      <c r="P29" s="22"/>
      <c r="Q29" s="27"/>
      <c r="R29" s="27"/>
    </row>
    <row r="30" spans="1:18" ht="21.75" x14ac:dyDescent="0.5">
      <c r="A30" s="58"/>
      <c r="B30" s="42"/>
      <c r="C30" s="85" t="s">
        <v>181</v>
      </c>
      <c r="D30" s="64"/>
      <c r="E30" s="58"/>
      <c r="F30" s="65"/>
      <c r="G30" s="19"/>
      <c r="H30" s="22"/>
      <c r="I30" s="19"/>
      <c r="J30" s="22"/>
      <c r="K30" s="19"/>
      <c r="L30" s="22"/>
      <c r="M30" s="19"/>
      <c r="N30" s="22"/>
      <c r="O30" s="19"/>
      <c r="P30" s="22"/>
      <c r="Q30" s="19"/>
      <c r="R30" s="19"/>
    </row>
    <row r="31" spans="1:18" ht="21.75" x14ac:dyDescent="0.5">
      <c r="A31" s="58"/>
      <c r="B31" s="42"/>
      <c r="C31" s="85" t="s">
        <v>249</v>
      </c>
      <c r="D31" s="64"/>
      <c r="E31" s="58"/>
      <c r="F31" s="65"/>
      <c r="G31" s="19"/>
      <c r="H31" s="22"/>
      <c r="I31" s="19"/>
      <c r="J31" s="22"/>
      <c r="K31" s="19"/>
      <c r="L31" s="22"/>
      <c r="M31" s="19"/>
      <c r="N31" s="22"/>
      <c r="O31" s="19"/>
      <c r="P31" s="22"/>
      <c r="Q31" s="19"/>
      <c r="R31" s="19"/>
    </row>
    <row r="32" spans="1:18" ht="21.75" x14ac:dyDescent="0.5">
      <c r="A32" s="58"/>
      <c r="B32" s="42"/>
      <c r="C32" s="85" t="s">
        <v>182</v>
      </c>
      <c r="D32" s="65"/>
      <c r="E32" s="42"/>
      <c r="F32" s="65"/>
      <c r="G32" s="19"/>
      <c r="H32" s="22"/>
      <c r="I32" s="19"/>
      <c r="J32" s="22"/>
      <c r="K32" s="19"/>
      <c r="L32" s="22"/>
      <c r="M32" s="19"/>
      <c r="N32" s="22"/>
      <c r="O32" s="19"/>
      <c r="P32" s="22"/>
      <c r="Q32" s="19"/>
      <c r="R32" s="19"/>
    </row>
    <row r="33" spans="1:18" ht="21.75" x14ac:dyDescent="0.5">
      <c r="A33" s="54"/>
      <c r="B33" s="43"/>
      <c r="C33" s="84" t="s">
        <v>250</v>
      </c>
      <c r="D33" s="55"/>
      <c r="E33" s="43"/>
      <c r="F33" s="54"/>
      <c r="G33" s="24"/>
      <c r="H33" s="23"/>
      <c r="I33" s="25"/>
      <c r="J33" s="26"/>
      <c r="K33" s="23"/>
      <c r="L33" s="26"/>
      <c r="M33" s="23"/>
      <c r="N33" s="26"/>
      <c r="O33" s="23"/>
      <c r="P33" s="26"/>
      <c r="Q33" s="23"/>
      <c r="R33" s="23"/>
    </row>
    <row r="34" spans="1:18" ht="21.75" x14ac:dyDescent="0.5">
      <c r="A34" s="58">
        <v>8</v>
      </c>
      <c r="B34" s="85" t="s">
        <v>183</v>
      </c>
      <c r="C34" s="85" t="s">
        <v>180</v>
      </c>
      <c r="D34" s="59">
        <v>265000</v>
      </c>
      <c r="E34" s="58" t="s">
        <v>85</v>
      </c>
      <c r="F34" s="65" t="s">
        <v>40</v>
      </c>
      <c r="G34" s="27"/>
      <c r="H34" s="22"/>
      <c r="I34" s="27"/>
      <c r="J34" s="22"/>
      <c r="K34" s="27"/>
      <c r="L34" s="22"/>
      <c r="M34" s="27"/>
      <c r="N34" s="22"/>
      <c r="O34" s="27"/>
      <c r="P34" s="22"/>
      <c r="Q34" s="27"/>
      <c r="R34" s="27"/>
    </row>
    <row r="35" spans="1:18" ht="21.75" x14ac:dyDescent="0.5">
      <c r="A35" s="58"/>
      <c r="B35" s="42"/>
      <c r="C35" s="85" t="s">
        <v>181</v>
      </c>
      <c r="D35" s="59"/>
      <c r="E35" s="58"/>
      <c r="F35" s="65"/>
      <c r="G35" s="19"/>
      <c r="H35" s="22"/>
      <c r="I35" s="19"/>
      <c r="J35" s="22"/>
      <c r="K35" s="19"/>
      <c r="L35" s="22"/>
      <c r="M35" s="19"/>
      <c r="N35" s="22"/>
      <c r="O35" s="19"/>
      <c r="P35" s="22"/>
      <c r="Q35" s="19"/>
      <c r="R35" s="19"/>
    </row>
    <row r="36" spans="1:18" ht="21.75" x14ac:dyDescent="0.5">
      <c r="A36" s="58"/>
      <c r="B36" s="42"/>
      <c r="C36" s="85" t="s">
        <v>184</v>
      </c>
      <c r="D36" s="59"/>
      <c r="E36" s="58"/>
      <c r="F36" s="65"/>
      <c r="G36" s="19"/>
      <c r="H36" s="22"/>
      <c r="I36" s="19"/>
      <c r="J36" s="22"/>
      <c r="K36" s="19"/>
      <c r="L36" s="22"/>
      <c r="M36" s="19"/>
      <c r="N36" s="22"/>
      <c r="O36" s="19"/>
      <c r="P36" s="22"/>
      <c r="Q36" s="19"/>
      <c r="R36" s="19"/>
    </row>
    <row r="37" spans="1:18" ht="21.75" x14ac:dyDescent="0.5">
      <c r="A37" s="58"/>
      <c r="B37" s="42"/>
      <c r="C37" s="85" t="s">
        <v>182</v>
      </c>
      <c r="D37" s="59"/>
      <c r="E37" s="58"/>
      <c r="F37" s="65"/>
      <c r="G37" s="19"/>
      <c r="H37" s="22"/>
      <c r="I37" s="19"/>
      <c r="J37" s="22"/>
      <c r="K37" s="19"/>
      <c r="L37" s="22"/>
      <c r="M37" s="19"/>
      <c r="N37" s="22"/>
      <c r="O37" s="19"/>
      <c r="P37" s="22"/>
      <c r="Q37" s="19"/>
      <c r="R37" s="19"/>
    </row>
    <row r="38" spans="1:18" ht="21.75" x14ac:dyDescent="0.5">
      <c r="A38" s="54"/>
      <c r="B38" s="43"/>
      <c r="C38" s="84" t="s">
        <v>185</v>
      </c>
      <c r="D38" s="54"/>
      <c r="E38" s="43"/>
      <c r="F38" s="54"/>
      <c r="G38" s="24"/>
      <c r="H38" s="23"/>
      <c r="I38" s="25"/>
      <c r="J38" s="26"/>
      <c r="K38" s="23"/>
      <c r="L38" s="26"/>
      <c r="M38" s="23"/>
      <c r="N38" s="26"/>
      <c r="O38" s="23"/>
      <c r="P38" s="26"/>
      <c r="Q38" s="23"/>
      <c r="R38" s="23"/>
    </row>
    <row r="39" spans="1:18" ht="21.75" x14ac:dyDescent="0.5">
      <c r="A39" s="58">
        <v>9</v>
      </c>
      <c r="B39" s="83" t="s">
        <v>251</v>
      </c>
      <c r="C39" s="124" t="s">
        <v>252</v>
      </c>
      <c r="D39" s="94">
        <v>150000</v>
      </c>
      <c r="E39" s="125" t="s">
        <v>79</v>
      </c>
      <c r="F39" s="93" t="s">
        <v>40</v>
      </c>
      <c r="G39" s="22"/>
      <c r="H39" s="19"/>
      <c r="I39" s="22"/>
      <c r="J39" s="19"/>
      <c r="K39" s="22"/>
      <c r="L39" s="19"/>
      <c r="M39" s="22"/>
      <c r="N39" s="19"/>
      <c r="O39" s="22"/>
      <c r="P39" s="19"/>
      <c r="Q39" s="22"/>
      <c r="R39" s="19"/>
    </row>
    <row r="40" spans="1:18" ht="21.75" x14ac:dyDescent="0.5">
      <c r="A40" s="58"/>
      <c r="B40" s="42" t="s">
        <v>253</v>
      </c>
      <c r="C40" s="42"/>
      <c r="D40" s="59"/>
      <c r="E40" s="58"/>
      <c r="F40" s="65"/>
      <c r="G40" s="19"/>
      <c r="H40" s="22"/>
      <c r="I40" s="19"/>
      <c r="J40" s="22"/>
      <c r="K40" s="19"/>
      <c r="L40" s="22"/>
      <c r="M40" s="19"/>
      <c r="N40" s="22"/>
      <c r="O40" s="19"/>
      <c r="P40" s="22"/>
      <c r="Q40" s="19"/>
      <c r="R40" s="19"/>
    </row>
    <row r="41" spans="1:18" ht="21.75" x14ac:dyDescent="0.5">
      <c r="A41" s="58"/>
      <c r="B41" s="42"/>
      <c r="C41" s="42"/>
      <c r="D41" s="59"/>
      <c r="E41" s="58"/>
      <c r="F41" s="65"/>
      <c r="G41" s="19"/>
      <c r="H41" s="22"/>
      <c r="I41" s="19"/>
      <c r="J41" s="22"/>
      <c r="K41" s="19"/>
      <c r="L41" s="22"/>
      <c r="M41" s="19"/>
      <c r="N41" s="22"/>
      <c r="O41" s="19"/>
      <c r="P41" s="22"/>
      <c r="Q41" s="19"/>
      <c r="R41" s="19"/>
    </row>
    <row r="42" spans="1:18" ht="21.75" x14ac:dyDescent="0.5">
      <c r="A42" s="54"/>
      <c r="B42" s="43"/>
      <c r="C42" s="43"/>
      <c r="D42" s="54"/>
      <c r="E42" s="43"/>
      <c r="F42" s="54"/>
      <c r="G42" s="24"/>
      <c r="H42" s="23"/>
      <c r="I42" s="25"/>
      <c r="J42" s="26"/>
      <c r="K42" s="23"/>
      <c r="L42" s="26"/>
      <c r="M42" s="23"/>
      <c r="N42" s="26"/>
      <c r="O42" s="23"/>
      <c r="P42" s="26"/>
      <c r="Q42" s="23"/>
      <c r="R42" s="23"/>
    </row>
    <row r="43" spans="1:18" ht="21.75" x14ac:dyDescent="0.5">
      <c r="A43" s="65"/>
      <c r="B43" s="63"/>
      <c r="C43" s="63"/>
      <c r="D43" s="65"/>
      <c r="E43" s="63"/>
      <c r="F43" s="65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>
        <v>14</v>
      </c>
    </row>
    <row r="44" spans="1:18" ht="20.2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8" ht="20.25" x14ac:dyDescent="0.3">
      <c r="A45" s="2"/>
      <c r="B45" s="2"/>
      <c r="C45" s="2"/>
      <c r="D45" s="134">
        <f>SUM(D39:D44,D34,D29,D17,D15,D13,D11,D9,D7)</f>
        <v>1615000</v>
      </c>
      <c r="E45" s="2"/>
      <c r="F45" s="2"/>
      <c r="G45" s="2"/>
      <c r="H45" s="2"/>
      <c r="I45" s="2"/>
      <c r="J45" s="2"/>
      <c r="K45" s="2"/>
      <c r="L45" s="2"/>
      <c r="M45" s="2"/>
    </row>
    <row r="46" spans="1:18" ht="20.2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8" ht="20.2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8" ht="20.2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8" ht="20.2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8" ht="20.2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8" ht="20.2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8" ht="23.25" x14ac:dyDescent="0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R52" s="111"/>
    </row>
    <row r="53" spans="1:18" ht="20.25" x14ac:dyDescent="0.3">
      <c r="A53" s="2"/>
      <c r="B53" s="2"/>
      <c r="C53" s="2"/>
      <c r="D53" s="118" t="e">
        <f>SUM(#REF!,D39,D34,D29,D17,D15,D13,D11,D9,D7)</f>
        <v>#REF!</v>
      </c>
      <c r="E53" s="2"/>
      <c r="F53" s="2"/>
      <c r="G53" s="2"/>
      <c r="H53" s="2"/>
      <c r="I53" s="2"/>
      <c r="J53" s="2"/>
      <c r="K53" s="2"/>
      <c r="L53" s="2"/>
      <c r="M53" s="2"/>
    </row>
    <row r="54" spans="1:18" ht="20.2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8" ht="20.2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8" ht="20.2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8" ht="20.2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8" ht="20.2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8" ht="20.2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8" ht="20.2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8" ht="20.2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8" ht="20.2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8" ht="20.2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8" ht="20.2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20.2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20.2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20.2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20.2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20.2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20.2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20.2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20.2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20.2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20.2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20.2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20.2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20.2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20.2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20.2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20.2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20.2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20.2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20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20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20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20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20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20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20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20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20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20.2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20.2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20.2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20.2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20.2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20.2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20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20.2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20.2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20.2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20.2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20.2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20.2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20.2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20.2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20.2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20.2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20.2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20.2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20.2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20.2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20.2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20.2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20.2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20.2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20.2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20.2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20.2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20.2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20.2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20.2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20.2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20.2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20.2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20.2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20.2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20.2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20.2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20.2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20.2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20.2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20.2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20.2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20.2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20.2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20.2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20.2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20.2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20.2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20.2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20.2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20.2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20.2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20.2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20.2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20.2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20.2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20.2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</sheetData>
  <mergeCells count="12">
    <mergeCell ref="A1:R1"/>
    <mergeCell ref="A2:R2"/>
    <mergeCell ref="A3:R3"/>
    <mergeCell ref="A4:R4"/>
    <mergeCell ref="G5:I5"/>
    <mergeCell ref="J5:R5"/>
    <mergeCell ref="A23:R23"/>
    <mergeCell ref="A24:R24"/>
    <mergeCell ref="A25:R25"/>
    <mergeCell ref="A26:R26"/>
    <mergeCell ref="G27:I27"/>
    <mergeCell ref="J27:R27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opLeftCell="A79" zoomScaleNormal="100" workbookViewId="0">
      <selection activeCell="R85" sqref="R85"/>
    </sheetView>
  </sheetViews>
  <sheetFormatPr defaultRowHeight="14.25" x14ac:dyDescent="0.2"/>
  <cols>
    <col min="1" max="1" width="5.125" customWidth="1"/>
    <col min="2" max="2" width="26" customWidth="1"/>
    <col min="3" max="3" width="28.375" customWidth="1"/>
    <col min="4" max="4" width="11.875" bestFit="1" customWidth="1"/>
    <col min="5" max="5" width="9.375" bestFit="1" customWidth="1"/>
    <col min="6" max="6" width="8.375" bestFit="1" customWidth="1"/>
    <col min="7" max="18" width="3.625" customWidth="1"/>
  </cols>
  <sheetData>
    <row r="1" spans="1:18" ht="24" x14ac:dyDescent="0.55000000000000004">
      <c r="A1" s="140" t="s">
        <v>15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24" x14ac:dyDescent="0.55000000000000004">
      <c r="A2" s="140" t="s">
        <v>281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24" x14ac:dyDescent="0.55000000000000004">
      <c r="A3" s="140" t="s">
        <v>69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8" ht="24" x14ac:dyDescent="0.55000000000000004">
      <c r="A4" s="142" t="s">
        <v>86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18" ht="21.75" x14ac:dyDescent="0.5">
      <c r="A5" s="44" t="s">
        <v>13</v>
      </c>
      <c r="B5" s="44" t="s">
        <v>16</v>
      </c>
      <c r="C5" s="44" t="s">
        <v>17</v>
      </c>
      <c r="D5" s="44" t="s">
        <v>8</v>
      </c>
      <c r="E5" s="44" t="s">
        <v>19</v>
      </c>
      <c r="F5" s="45" t="s">
        <v>44</v>
      </c>
      <c r="G5" s="137" t="s">
        <v>219</v>
      </c>
      <c r="H5" s="138"/>
      <c r="I5" s="139"/>
      <c r="J5" s="137" t="s">
        <v>224</v>
      </c>
      <c r="K5" s="138"/>
      <c r="L5" s="138"/>
      <c r="M5" s="138"/>
      <c r="N5" s="138"/>
      <c r="O5" s="138"/>
      <c r="P5" s="138"/>
      <c r="Q5" s="138"/>
      <c r="R5" s="139"/>
    </row>
    <row r="6" spans="1:18" ht="30" x14ac:dyDescent="0.5">
      <c r="A6" s="46" t="s">
        <v>14</v>
      </c>
      <c r="B6" s="46"/>
      <c r="C6" s="46" t="s">
        <v>18</v>
      </c>
      <c r="D6" s="46" t="s">
        <v>43</v>
      </c>
      <c r="E6" s="46" t="s">
        <v>4</v>
      </c>
      <c r="F6" s="62" t="s">
        <v>45</v>
      </c>
      <c r="G6" s="47" t="s">
        <v>20</v>
      </c>
      <c r="H6" s="48" t="s">
        <v>21</v>
      </c>
      <c r="I6" s="49" t="s">
        <v>22</v>
      </c>
      <c r="J6" s="50" t="s">
        <v>23</v>
      </c>
      <c r="K6" s="48" t="s">
        <v>24</v>
      </c>
      <c r="L6" s="50" t="s">
        <v>25</v>
      </c>
      <c r="M6" s="48" t="s">
        <v>26</v>
      </c>
      <c r="N6" s="50" t="s">
        <v>27</v>
      </c>
      <c r="O6" s="48" t="s">
        <v>28</v>
      </c>
      <c r="P6" s="50" t="s">
        <v>29</v>
      </c>
      <c r="Q6" s="48" t="s">
        <v>30</v>
      </c>
      <c r="R6" s="48" t="s">
        <v>31</v>
      </c>
    </row>
    <row r="7" spans="1:18" ht="21.75" x14ac:dyDescent="0.5">
      <c r="A7" s="51">
        <v>1</v>
      </c>
      <c r="B7" s="42" t="s">
        <v>95</v>
      </c>
      <c r="C7" s="42" t="s">
        <v>98</v>
      </c>
      <c r="D7" s="59">
        <v>25000</v>
      </c>
      <c r="E7" s="58" t="s">
        <v>71</v>
      </c>
      <c r="F7" s="58" t="s">
        <v>72</v>
      </c>
      <c r="G7" s="20"/>
      <c r="H7" s="19"/>
      <c r="I7" s="21"/>
      <c r="J7" s="22"/>
      <c r="K7" s="19"/>
      <c r="L7" s="22"/>
      <c r="M7" s="19"/>
      <c r="N7" s="22"/>
      <c r="O7" s="19"/>
      <c r="P7" s="22"/>
      <c r="Q7" s="19"/>
      <c r="R7" s="19"/>
    </row>
    <row r="8" spans="1:18" ht="21.75" x14ac:dyDescent="0.5">
      <c r="A8" s="58"/>
      <c r="B8" s="42" t="s">
        <v>96</v>
      </c>
      <c r="C8" s="42"/>
      <c r="D8" s="59"/>
      <c r="E8" s="58"/>
      <c r="F8" s="58"/>
      <c r="G8" s="20"/>
      <c r="H8" s="19"/>
      <c r="I8" s="21"/>
      <c r="J8" s="22"/>
      <c r="K8" s="19"/>
      <c r="L8" s="22"/>
      <c r="M8" s="19"/>
      <c r="N8" s="22"/>
      <c r="O8" s="19"/>
      <c r="P8" s="22"/>
      <c r="Q8" s="19"/>
      <c r="R8" s="19"/>
    </row>
    <row r="9" spans="1:18" ht="21.75" x14ac:dyDescent="0.5">
      <c r="A9" s="113"/>
      <c r="B9" s="43" t="s">
        <v>97</v>
      </c>
      <c r="C9" s="43"/>
      <c r="D9" s="54"/>
      <c r="E9" s="43"/>
      <c r="F9" s="54"/>
      <c r="G9" s="24"/>
      <c r="H9" s="23"/>
      <c r="I9" s="25"/>
      <c r="J9" s="26"/>
      <c r="K9" s="23"/>
      <c r="L9" s="26"/>
      <c r="M9" s="23"/>
      <c r="N9" s="26"/>
      <c r="O9" s="23"/>
      <c r="P9" s="26"/>
      <c r="Q9" s="23"/>
      <c r="R9" s="23"/>
    </row>
    <row r="10" spans="1:18" ht="21.75" x14ac:dyDescent="0.5">
      <c r="A10" s="115">
        <v>2</v>
      </c>
      <c r="B10" s="42" t="s">
        <v>99</v>
      </c>
      <c r="C10" s="42" t="s">
        <v>101</v>
      </c>
      <c r="D10" s="59">
        <v>100000</v>
      </c>
      <c r="E10" s="58" t="s">
        <v>71</v>
      </c>
      <c r="F10" s="51" t="s">
        <v>72</v>
      </c>
      <c r="G10" s="20"/>
      <c r="H10" s="19"/>
      <c r="I10" s="21"/>
      <c r="J10" s="22"/>
      <c r="K10" s="19"/>
      <c r="L10" s="22"/>
      <c r="M10" s="19"/>
      <c r="N10" s="22"/>
      <c r="O10" s="19"/>
      <c r="P10" s="22"/>
      <c r="Q10" s="19"/>
      <c r="R10" s="19"/>
    </row>
    <row r="11" spans="1:18" ht="21.75" x14ac:dyDescent="0.5">
      <c r="A11" s="114"/>
      <c r="B11" s="43" t="s">
        <v>100</v>
      </c>
      <c r="C11" s="43" t="s">
        <v>102</v>
      </c>
      <c r="D11" s="54"/>
      <c r="E11" s="43"/>
      <c r="F11" s="54"/>
      <c r="G11" s="24"/>
      <c r="H11" s="23"/>
      <c r="I11" s="25"/>
      <c r="J11" s="26"/>
      <c r="K11" s="23"/>
      <c r="L11" s="26"/>
      <c r="M11" s="23"/>
      <c r="N11" s="26"/>
      <c r="O11" s="23"/>
      <c r="P11" s="26"/>
      <c r="Q11" s="23"/>
      <c r="R11" s="23"/>
    </row>
    <row r="12" spans="1:18" ht="21.75" x14ac:dyDescent="0.5">
      <c r="A12" s="115">
        <v>3</v>
      </c>
      <c r="B12" s="42" t="s">
        <v>103</v>
      </c>
      <c r="C12" s="42" t="s">
        <v>105</v>
      </c>
      <c r="D12" s="59">
        <v>80000</v>
      </c>
      <c r="E12" s="58" t="s">
        <v>71</v>
      </c>
      <c r="F12" s="51" t="s">
        <v>72</v>
      </c>
      <c r="G12" s="20"/>
      <c r="H12" s="19"/>
      <c r="I12" s="21"/>
      <c r="J12" s="22"/>
      <c r="K12" s="19"/>
      <c r="L12" s="22"/>
      <c r="M12" s="19"/>
      <c r="N12" s="22"/>
      <c r="O12" s="19"/>
      <c r="P12" s="22"/>
      <c r="Q12" s="19"/>
      <c r="R12" s="19"/>
    </row>
    <row r="13" spans="1:18" ht="21.75" x14ac:dyDescent="0.5">
      <c r="A13" s="114"/>
      <c r="B13" s="43" t="s">
        <v>104</v>
      </c>
      <c r="C13" s="43"/>
      <c r="D13" s="54"/>
      <c r="E13" s="43"/>
      <c r="F13" s="54"/>
      <c r="G13" s="24"/>
      <c r="H13" s="23"/>
      <c r="I13" s="25"/>
      <c r="J13" s="26"/>
      <c r="K13" s="23"/>
      <c r="L13" s="26"/>
      <c r="M13" s="23"/>
      <c r="N13" s="26"/>
      <c r="O13" s="23"/>
      <c r="P13" s="26"/>
      <c r="Q13" s="23"/>
      <c r="R13" s="23"/>
    </row>
    <row r="14" spans="1:18" ht="21.75" x14ac:dyDescent="0.5">
      <c r="A14" s="115">
        <v>4</v>
      </c>
      <c r="B14" s="52" t="s">
        <v>108</v>
      </c>
      <c r="C14" s="52" t="s">
        <v>109</v>
      </c>
      <c r="D14" s="59">
        <v>30000</v>
      </c>
      <c r="E14" s="58" t="s">
        <v>71</v>
      </c>
      <c r="F14" s="51" t="s">
        <v>72</v>
      </c>
      <c r="G14" s="20"/>
      <c r="H14" s="19"/>
      <c r="I14" s="21"/>
      <c r="J14" s="22"/>
      <c r="K14" s="19"/>
      <c r="L14" s="22"/>
      <c r="M14" s="19"/>
      <c r="N14" s="22"/>
      <c r="O14" s="19"/>
      <c r="P14" s="22"/>
      <c r="Q14" s="19"/>
      <c r="R14" s="19"/>
    </row>
    <row r="15" spans="1:18" ht="21.75" x14ac:dyDescent="0.5">
      <c r="A15" s="116"/>
      <c r="B15" s="43" t="s">
        <v>110</v>
      </c>
      <c r="C15" s="43" t="s">
        <v>110</v>
      </c>
      <c r="D15" s="54"/>
      <c r="E15" s="43"/>
      <c r="F15" s="54"/>
      <c r="G15" s="24"/>
      <c r="H15" s="23"/>
      <c r="I15" s="25"/>
      <c r="J15" s="26"/>
      <c r="K15" s="23"/>
      <c r="L15" s="26"/>
      <c r="M15" s="23"/>
      <c r="N15" s="26"/>
      <c r="O15" s="23"/>
      <c r="P15" s="26"/>
      <c r="Q15" s="23"/>
      <c r="R15" s="23"/>
    </row>
    <row r="16" spans="1:18" ht="21.75" x14ac:dyDescent="0.5">
      <c r="A16" s="115">
        <v>5</v>
      </c>
      <c r="B16" s="52" t="s">
        <v>111</v>
      </c>
      <c r="C16" s="52" t="s">
        <v>113</v>
      </c>
      <c r="D16" s="59">
        <v>10000</v>
      </c>
      <c r="E16" s="58" t="s">
        <v>71</v>
      </c>
      <c r="F16" s="51" t="s">
        <v>72</v>
      </c>
      <c r="G16" s="20"/>
      <c r="H16" s="19"/>
      <c r="I16" s="21"/>
      <c r="J16" s="22"/>
      <c r="K16" s="19"/>
      <c r="L16" s="22"/>
      <c r="M16" s="19"/>
      <c r="N16" s="22"/>
      <c r="O16" s="19"/>
      <c r="P16" s="22"/>
      <c r="Q16" s="19"/>
      <c r="R16" s="19"/>
    </row>
    <row r="17" spans="1:18" ht="21.75" x14ac:dyDescent="0.5">
      <c r="A17" s="116"/>
      <c r="B17" s="43" t="s">
        <v>112</v>
      </c>
      <c r="C17" s="43" t="s">
        <v>114</v>
      </c>
      <c r="D17" s="55"/>
      <c r="E17" s="43"/>
      <c r="F17" s="54"/>
      <c r="G17" s="24"/>
      <c r="H17" s="23"/>
      <c r="I17" s="25"/>
      <c r="J17" s="26"/>
      <c r="K17" s="23"/>
      <c r="L17" s="26"/>
      <c r="M17" s="23"/>
      <c r="N17" s="26"/>
      <c r="O17" s="23"/>
      <c r="P17" s="26"/>
      <c r="Q17" s="23"/>
      <c r="R17" s="23"/>
    </row>
    <row r="18" spans="1:18" ht="21.75" x14ac:dyDescent="0.5">
      <c r="A18" s="115">
        <v>6</v>
      </c>
      <c r="B18" s="52" t="s">
        <v>254</v>
      </c>
      <c r="C18" s="52" t="s">
        <v>256</v>
      </c>
      <c r="D18" s="59">
        <v>120000</v>
      </c>
      <c r="E18" s="58" t="s">
        <v>71</v>
      </c>
      <c r="F18" s="51" t="s">
        <v>72</v>
      </c>
      <c r="G18" s="20"/>
      <c r="H18" s="19"/>
      <c r="I18" s="21"/>
      <c r="J18" s="22"/>
      <c r="K18" s="19"/>
      <c r="L18" s="22"/>
      <c r="M18" s="19"/>
      <c r="N18" s="22"/>
      <c r="O18" s="19"/>
      <c r="P18" s="22"/>
      <c r="Q18" s="19"/>
      <c r="R18" s="19"/>
    </row>
    <row r="19" spans="1:18" ht="21.75" x14ac:dyDescent="0.5">
      <c r="A19" s="116"/>
      <c r="B19" s="43" t="s">
        <v>255</v>
      </c>
      <c r="C19" s="43"/>
      <c r="D19" s="55"/>
      <c r="E19" s="43"/>
      <c r="F19" s="54"/>
      <c r="G19" s="24"/>
      <c r="H19" s="23"/>
      <c r="I19" s="25"/>
      <c r="J19" s="26"/>
      <c r="K19" s="23"/>
      <c r="L19" s="26"/>
      <c r="M19" s="23"/>
      <c r="N19" s="26"/>
      <c r="O19" s="23"/>
      <c r="P19" s="26"/>
      <c r="Q19" s="23"/>
      <c r="R19" s="23"/>
    </row>
    <row r="20" spans="1:18" ht="18" x14ac:dyDescent="0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</row>
    <row r="21" spans="1:18" ht="21.75" x14ac:dyDescent="0.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1">
        <v>15</v>
      </c>
    </row>
    <row r="22" spans="1:18" ht="24" x14ac:dyDescent="0.55000000000000004">
      <c r="A22" s="140" t="s">
        <v>15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</row>
    <row r="23" spans="1:18" ht="24" x14ac:dyDescent="0.55000000000000004">
      <c r="A23" s="140" t="s">
        <v>281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</row>
    <row r="24" spans="1:18" ht="24" x14ac:dyDescent="0.55000000000000004">
      <c r="A24" s="140" t="s">
        <v>69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:18" ht="24" x14ac:dyDescent="0.55000000000000004">
      <c r="A25" s="142" t="s">
        <v>86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</row>
    <row r="26" spans="1:18" ht="21.75" x14ac:dyDescent="0.5">
      <c r="A26" s="44" t="s">
        <v>13</v>
      </c>
      <c r="B26" s="44" t="s">
        <v>16</v>
      </c>
      <c r="C26" s="44" t="s">
        <v>17</v>
      </c>
      <c r="D26" s="44" t="s">
        <v>8</v>
      </c>
      <c r="E26" s="44" t="s">
        <v>19</v>
      </c>
      <c r="F26" s="45" t="s">
        <v>44</v>
      </c>
      <c r="G26" s="137" t="s">
        <v>219</v>
      </c>
      <c r="H26" s="138"/>
      <c r="I26" s="139"/>
      <c r="J26" s="137" t="s">
        <v>224</v>
      </c>
      <c r="K26" s="138"/>
      <c r="L26" s="138"/>
      <c r="M26" s="138"/>
      <c r="N26" s="138"/>
      <c r="O26" s="138"/>
      <c r="P26" s="138"/>
      <c r="Q26" s="138"/>
      <c r="R26" s="139"/>
    </row>
    <row r="27" spans="1:18" ht="30" x14ac:dyDescent="0.5">
      <c r="A27" s="46" t="s">
        <v>14</v>
      </c>
      <c r="B27" s="46"/>
      <c r="C27" s="46" t="s">
        <v>18</v>
      </c>
      <c r="D27" s="46" t="s">
        <v>43</v>
      </c>
      <c r="E27" s="46" t="s">
        <v>4</v>
      </c>
      <c r="F27" s="62" t="s">
        <v>45</v>
      </c>
      <c r="G27" s="47" t="s">
        <v>20</v>
      </c>
      <c r="H27" s="48" t="s">
        <v>21</v>
      </c>
      <c r="I27" s="49" t="s">
        <v>22</v>
      </c>
      <c r="J27" s="50" t="s">
        <v>23</v>
      </c>
      <c r="K27" s="48" t="s">
        <v>24</v>
      </c>
      <c r="L27" s="50" t="s">
        <v>25</v>
      </c>
      <c r="M27" s="48" t="s">
        <v>26</v>
      </c>
      <c r="N27" s="50" t="s">
        <v>27</v>
      </c>
      <c r="O27" s="48" t="s">
        <v>28</v>
      </c>
      <c r="P27" s="50" t="s">
        <v>29</v>
      </c>
      <c r="Q27" s="48" t="s">
        <v>30</v>
      </c>
      <c r="R27" s="48" t="s">
        <v>31</v>
      </c>
    </row>
    <row r="28" spans="1:18" ht="21.75" x14ac:dyDescent="0.5">
      <c r="A28" s="51">
        <v>7</v>
      </c>
      <c r="B28" s="52" t="s">
        <v>115</v>
      </c>
      <c r="C28" s="52" t="s">
        <v>116</v>
      </c>
      <c r="D28" s="59">
        <v>30000</v>
      </c>
      <c r="E28" s="58" t="s">
        <v>71</v>
      </c>
      <c r="F28" s="51" t="s">
        <v>72</v>
      </c>
      <c r="G28" s="20"/>
      <c r="H28" s="19"/>
      <c r="I28" s="21"/>
      <c r="J28" s="22"/>
      <c r="K28" s="19"/>
      <c r="L28" s="22"/>
      <c r="M28" s="19"/>
      <c r="N28" s="22"/>
      <c r="O28" s="19"/>
      <c r="P28" s="22"/>
      <c r="Q28" s="19"/>
      <c r="R28" s="19"/>
    </row>
    <row r="29" spans="1:18" ht="21.75" x14ac:dyDescent="0.5">
      <c r="A29" s="113"/>
      <c r="B29" s="43"/>
      <c r="C29" s="43"/>
      <c r="D29" s="54"/>
      <c r="E29" s="43"/>
      <c r="F29" s="54"/>
      <c r="G29" s="24"/>
      <c r="H29" s="23"/>
      <c r="I29" s="25"/>
      <c r="J29" s="26"/>
      <c r="K29" s="23"/>
      <c r="L29" s="26"/>
      <c r="M29" s="23"/>
      <c r="N29" s="26"/>
      <c r="O29" s="23"/>
      <c r="P29" s="26"/>
      <c r="Q29" s="23"/>
      <c r="R29" s="23"/>
    </row>
    <row r="30" spans="1:18" ht="21.75" x14ac:dyDescent="0.5">
      <c r="A30" s="115">
        <v>8</v>
      </c>
      <c r="B30" s="52" t="s">
        <v>117</v>
      </c>
      <c r="C30" s="42" t="s">
        <v>119</v>
      </c>
      <c r="D30" s="59">
        <v>50000</v>
      </c>
      <c r="E30" s="58" t="s">
        <v>71</v>
      </c>
      <c r="F30" s="51" t="s">
        <v>72</v>
      </c>
      <c r="G30" s="20"/>
      <c r="H30" s="19"/>
      <c r="I30" s="21"/>
      <c r="J30" s="22"/>
      <c r="K30" s="19"/>
      <c r="L30" s="22"/>
      <c r="M30" s="19"/>
      <c r="N30" s="22"/>
      <c r="O30" s="19"/>
      <c r="P30" s="22"/>
      <c r="Q30" s="19"/>
      <c r="R30" s="19"/>
    </row>
    <row r="31" spans="1:18" ht="21.75" x14ac:dyDescent="0.5">
      <c r="A31" s="114"/>
      <c r="B31" s="43" t="s">
        <v>118</v>
      </c>
      <c r="C31" s="43" t="s">
        <v>120</v>
      </c>
      <c r="D31" s="86"/>
      <c r="E31" s="54"/>
      <c r="F31" s="54"/>
      <c r="G31" s="24"/>
      <c r="H31" s="23"/>
      <c r="I31" s="25"/>
      <c r="J31" s="26"/>
      <c r="K31" s="23"/>
      <c r="L31" s="26"/>
      <c r="M31" s="23"/>
      <c r="N31" s="26"/>
      <c r="O31" s="23"/>
      <c r="P31" s="26"/>
      <c r="Q31" s="23"/>
      <c r="R31" s="23"/>
    </row>
    <row r="32" spans="1:18" ht="21.75" x14ac:dyDescent="0.5">
      <c r="A32" s="115">
        <v>9</v>
      </c>
      <c r="B32" s="42" t="s">
        <v>123</v>
      </c>
      <c r="C32" s="42" t="s">
        <v>125</v>
      </c>
      <c r="D32" s="59">
        <v>50000</v>
      </c>
      <c r="E32" s="58" t="s">
        <v>71</v>
      </c>
      <c r="F32" s="51" t="s">
        <v>72</v>
      </c>
      <c r="G32" s="20"/>
      <c r="H32" s="19"/>
      <c r="I32" s="21"/>
      <c r="J32" s="22"/>
      <c r="K32" s="19"/>
      <c r="L32" s="22"/>
      <c r="M32" s="19"/>
      <c r="N32" s="22"/>
      <c r="O32" s="19"/>
      <c r="P32" s="22"/>
      <c r="Q32" s="19"/>
      <c r="R32" s="19"/>
    </row>
    <row r="33" spans="1:18" ht="21.75" x14ac:dyDescent="0.5">
      <c r="A33" s="114"/>
      <c r="B33" s="43" t="s">
        <v>124</v>
      </c>
      <c r="C33" s="43" t="s">
        <v>124</v>
      </c>
      <c r="D33" s="54"/>
      <c r="E33" s="43"/>
      <c r="F33" s="54"/>
      <c r="G33" s="24"/>
      <c r="H33" s="23"/>
      <c r="I33" s="25"/>
      <c r="J33" s="26"/>
      <c r="K33" s="23"/>
      <c r="L33" s="26"/>
      <c r="M33" s="23"/>
      <c r="N33" s="26"/>
      <c r="O33" s="23"/>
      <c r="P33" s="26"/>
      <c r="Q33" s="23"/>
      <c r="R33" s="23"/>
    </row>
    <row r="34" spans="1:18" ht="21.75" x14ac:dyDescent="0.5">
      <c r="A34" s="115">
        <v>10</v>
      </c>
      <c r="B34" s="52" t="s">
        <v>126</v>
      </c>
      <c r="C34" s="52" t="s">
        <v>128</v>
      </c>
      <c r="D34" s="59">
        <v>40000</v>
      </c>
      <c r="E34" s="58" t="s">
        <v>71</v>
      </c>
      <c r="F34" s="51" t="s">
        <v>72</v>
      </c>
      <c r="G34" s="28"/>
      <c r="H34" s="27"/>
      <c r="I34" s="29"/>
      <c r="J34" s="30"/>
      <c r="K34" s="27"/>
      <c r="L34" s="30"/>
      <c r="M34" s="27"/>
      <c r="N34" s="30"/>
      <c r="O34" s="27"/>
      <c r="P34" s="30"/>
      <c r="Q34" s="27"/>
      <c r="R34" s="27"/>
    </row>
    <row r="35" spans="1:18" ht="21.75" x14ac:dyDescent="0.5">
      <c r="A35" s="116"/>
      <c r="B35" s="43" t="s">
        <v>127</v>
      </c>
      <c r="C35" s="43" t="s">
        <v>127</v>
      </c>
      <c r="D35" s="55"/>
      <c r="E35" s="43"/>
      <c r="F35" s="54"/>
      <c r="G35" s="24"/>
      <c r="H35" s="23"/>
      <c r="I35" s="25"/>
      <c r="J35" s="26"/>
      <c r="K35" s="23"/>
      <c r="L35" s="26"/>
      <c r="M35" s="23"/>
      <c r="N35" s="26"/>
      <c r="O35" s="23"/>
      <c r="P35" s="26"/>
      <c r="Q35" s="23"/>
      <c r="R35" s="23"/>
    </row>
    <row r="36" spans="1:18" ht="21.75" x14ac:dyDescent="0.5">
      <c r="A36" s="115">
        <v>11</v>
      </c>
      <c r="B36" s="42" t="s">
        <v>121</v>
      </c>
      <c r="C36" s="42" t="s">
        <v>122</v>
      </c>
      <c r="D36" s="59">
        <v>30000</v>
      </c>
      <c r="E36" s="58" t="s">
        <v>71</v>
      </c>
      <c r="F36" s="58" t="s">
        <v>72</v>
      </c>
      <c r="G36" s="20"/>
      <c r="H36" s="19"/>
      <c r="I36" s="21"/>
      <c r="J36" s="22"/>
      <c r="K36" s="19"/>
      <c r="L36" s="22"/>
      <c r="M36" s="19"/>
      <c r="N36" s="22"/>
      <c r="O36" s="19"/>
      <c r="P36" s="22"/>
      <c r="Q36" s="19"/>
      <c r="R36" s="19"/>
    </row>
    <row r="37" spans="1:18" ht="21.75" x14ac:dyDescent="0.5">
      <c r="A37" s="116"/>
      <c r="B37" s="43" t="s">
        <v>97</v>
      </c>
      <c r="C37" s="43" t="s">
        <v>97</v>
      </c>
      <c r="D37" s="54"/>
      <c r="E37" s="43"/>
      <c r="F37" s="54"/>
      <c r="G37" s="24"/>
      <c r="H37" s="23"/>
      <c r="I37" s="25"/>
      <c r="J37" s="26"/>
      <c r="K37" s="23"/>
      <c r="L37" s="26"/>
      <c r="M37" s="23"/>
      <c r="N37" s="26"/>
      <c r="O37" s="23"/>
      <c r="P37" s="26"/>
      <c r="Q37" s="23"/>
      <c r="R37" s="23"/>
    </row>
    <row r="38" spans="1:18" ht="21.75" x14ac:dyDescent="0.5">
      <c r="A38" s="115">
        <v>12</v>
      </c>
      <c r="B38" s="52" t="s">
        <v>129</v>
      </c>
      <c r="C38" s="52" t="s">
        <v>131</v>
      </c>
      <c r="D38" s="59">
        <v>30000</v>
      </c>
      <c r="E38" s="58" t="s">
        <v>71</v>
      </c>
      <c r="F38" s="51" t="s">
        <v>72</v>
      </c>
      <c r="G38" s="20"/>
      <c r="H38" s="19"/>
      <c r="I38" s="21"/>
      <c r="J38" s="22"/>
      <c r="K38" s="19"/>
      <c r="L38" s="22"/>
      <c r="M38" s="19"/>
      <c r="N38" s="22"/>
      <c r="O38" s="19"/>
      <c r="P38" s="22"/>
      <c r="Q38" s="19"/>
      <c r="R38" s="19"/>
    </row>
    <row r="39" spans="1:18" ht="21.75" x14ac:dyDescent="0.5">
      <c r="A39" s="116"/>
      <c r="B39" s="43" t="s">
        <v>130</v>
      </c>
      <c r="C39" s="43"/>
      <c r="D39" s="54"/>
      <c r="E39" s="43"/>
      <c r="F39" s="54"/>
      <c r="G39" s="24"/>
      <c r="H39" s="23"/>
      <c r="I39" s="25"/>
      <c r="J39" s="26"/>
      <c r="K39" s="23"/>
      <c r="L39" s="26"/>
      <c r="M39" s="23"/>
      <c r="N39" s="26"/>
      <c r="O39" s="23"/>
      <c r="P39" s="26"/>
      <c r="Q39" s="23"/>
      <c r="R39" s="23"/>
    </row>
    <row r="40" spans="1:18" ht="21.75" x14ac:dyDescent="0.5">
      <c r="A40" s="115">
        <v>13</v>
      </c>
      <c r="B40" s="52" t="s">
        <v>186</v>
      </c>
      <c r="C40" s="52" t="s">
        <v>187</v>
      </c>
      <c r="D40" s="59">
        <v>10000</v>
      </c>
      <c r="E40" s="58" t="s">
        <v>71</v>
      </c>
      <c r="F40" s="51" t="s">
        <v>72</v>
      </c>
      <c r="G40" s="20"/>
      <c r="H40" s="19"/>
      <c r="I40" s="21"/>
      <c r="J40" s="22"/>
      <c r="K40" s="19"/>
      <c r="L40" s="22"/>
      <c r="M40" s="19"/>
      <c r="N40" s="22"/>
      <c r="O40" s="19"/>
      <c r="P40" s="22"/>
      <c r="Q40" s="19"/>
      <c r="R40" s="19"/>
    </row>
    <row r="41" spans="1:18" ht="21.75" x14ac:dyDescent="0.5">
      <c r="A41" s="116"/>
      <c r="B41" s="43"/>
      <c r="C41" s="43"/>
      <c r="D41" s="54"/>
      <c r="E41" s="43"/>
      <c r="F41" s="54"/>
      <c r="G41" s="24"/>
      <c r="H41" s="23"/>
      <c r="I41" s="25"/>
      <c r="J41" s="26"/>
      <c r="K41" s="23"/>
      <c r="L41" s="26"/>
      <c r="M41" s="23"/>
      <c r="N41" s="26"/>
      <c r="O41" s="23"/>
      <c r="P41" s="26"/>
      <c r="Q41" s="23"/>
      <c r="R41" s="23"/>
    </row>
    <row r="42" spans="1:18" ht="21.75" x14ac:dyDescent="0.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1">
        <v>16</v>
      </c>
    </row>
    <row r="43" spans="1:18" ht="24" x14ac:dyDescent="0.55000000000000004">
      <c r="A43" s="140" t="s">
        <v>15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1:18" ht="24" x14ac:dyDescent="0.55000000000000004">
      <c r="A44" s="140" t="s">
        <v>281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1:18" ht="24" x14ac:dyDescent="0.55000000000000004">
      <c r="A45" s="140" t="s">
        <v>69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</row>
    <row r="46" spans="1:18" ht="24" x14ac:dyDescent="0.55000000000000004">
      <c r="A46" s="142" t="s">
        <v>86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</row>
    <row r="47" spans="1:18" ht="21.75" x14ac:dyDescent="0.5">
      <c r="A47" s="44" t="s">
        <v>13</v>
      </c>
      <c r="B47" s="44" t="s">
        <v>16</v>
      </c>
      <c r="C47" s="44" t="s">
        <v>17</v>
      </c>
      <c r="D47" s="44" t="s">
        <v>8</v>
      </c>
      <c r="E47" s="44" t="s">
        <v>19</v>
      </c>
      <c r="F47" s="45" t="s">
        <v>44</v>
      </c>
      <c r="G47" s="137" t="s">
        <v>219</v>
      </c>
      <c r="H47" s="138"/>
      <c r="I47" s="139"/>
      <c r="J47" s="137" t="s">
        <v>224</v>
      </c>
      <c r="K47" s="138"/>
      <c r="L47" s="138"/>
      <c r="M47" s="138"/>
      <c r="N47" s="138"/>
      <c r="O47" s="138"/>
      <c r="P47" s="138"/>
      <c r="Q47" s="138"/>
      <c r="R47" s="139"/>
    </row>
    <row r="48" spans="1:18" ht="30" x14ac:dyDescent="0.5">
      <c r="A48" s="46" t="s">
        <v>14</v>
      </c>
      <c r="B48" s="46"/>
      <c r="C48" s="46" t="s">
        <v>18</v>
      </c>
      <c r="D48" s="46" t="s">
        <v>43</v>
      </c>
      <c r="E48" s="46" t="s">
        <v>4</v>
      </c>
      <c r="F48" s="62" t="s">
        <v>45</v>
      </c>
      <c r="G48" s="47" t="s">
        <v>20</v>
      </c>
      <c r="H48" s="48" t="s">
        <v>21</v>
      </c>
      <c r="I48" s="49" t="s">
        <v>22</v>
      </c>
      <c r="J48" s="50" t="s">
        <v>23</v>
      </c>
      <c r="K48" s="48" t="s">
        <v>24</v>
      </c>
      <c r="L48" s="50" t="s">
        <v>25</v>
      </c>
      <c r="M48" s="48" t="s">
        <v>26</v>
      </c>
      <c r="N48" s="50" t="s">
        <v>27</v>
      </c>
      <c r="O48" s="48" t="s">
        <v>28</v>
      </c>
      <c r="P48" s="50" t="s">
        <v>29</v>
      </c>
      <c r="Q48" s="48" t="s">
        <v>30</v>
      </c>
      <c r="R48" s="48" t="s">
        <v>31</v>
      </c>
    </row>
    <row r="49" spans="1:18" ht="21.75" x14ac:dyDescent="0.5">
      <c r="A49" s="51">
        <v>14</v>
      </c>
      <c r="B49" s="52" t="s">
        <v>132</v>
      </c>
      <c r="C49" s="52" t="s">
        <v>134</v>
      </c>
      <c r="D49" s="59">
        <v>180000</v>
      </c>
      <c r="E49" s="58" t="s">
        <v>71</v>
      </c>
      <c r="F49" s="51" t="s">
        <v>72</v>
      </c>
      <c r="G49" s="20"/>
      <c r="H49" s="19"/>
      <c r="I49" s="21"/>
      <c r="J49" s="22"/>
      <c r="K49" s="19"/>
      <c r="L49" s="22"/>
      <c r="M49" s="19"/>
      <c r="N49" s="22"/>
      <c r="O49" s="19"/>
      <c r="P49" s="22"/>
      <c r="Q49" s="19"/>
      <c r="R49" s="19"/>
    </row>
    <row r="50" spans="1:18" ht="21.75" x14ac:dyDescent="0.5">
      <c r="A50" s="113"/>
      <c r="B50" s="43" t="s">
        <v>133</v>
      </c>
      <c r="C50" s="43" t="s">
        <v>133</v>
      </c>
      <c r="D50" s="55"/>
      <c r="E50" s="43"/>
      <c r="F50" s="54"/>
      <c r="G50" s="24"/>
      <c r="H50" s="23"/>
      <c r="I50" s="25"/>
      <c r="J50" s="26"/>
      <c r="K50" s="23"/>
      <c r="L50" s="26"/>
      <c r="M50" s="23"/>
      <c r="N50" s="26"/>
      <c r="O50" s="23"/>
      <c r="P50" s="26"/>
      <c r="Q50" s="23"/>
      <c r="R50" s="23"/>
    </row>
    <row r="51" spans="1:18" ht="21.75" x14ac:dyDescent="0.5">
      <c r="A51" s="115">
        <v>15</v>
      </c>
      <c r="B51" s="52" t="s">
        <v>135</v>
      </c>
      <c r="C51" s="52" t="s">
        <v>137</v>
      </c>
      <c r="D51" s="59">
        <v>30000</v>
      </c>
      <c r="E51" s="58" t="s">
        <v>71</v>
      </c>
      <c r="F51" s="51" t="s">
        <v>72</v>
      </c>
      <c r="G51" s="20"/>
      <c r="H51" s="19"/>
      <c r="I51" s="21"/>
      <c r="J51" s="22"/>
      <c r="K51" s="19"/>
      <c r="L51" s="22"/>
      <c r="M51" s="19"/>
      <c r="N51" s="22"/>
      <c r="O51" s="19"/>
      <c r="P51" s="22"/>
      <c r="Q51" s="19"/>
      <c r="R51" s="19"/>
    </row>
    <row r="52" spans="1:18" ht="21.75" x14ac:dyDescent="0.5">
      <c r="A52" s="114"/>
      <c r="B52" s="43" t="s">
        <v>136</v>
      </c>
      <c r="C52" s="43" t="s">
        <v>136</v>
      </c>
      <c r="D52" s="54"/>
      <c r="E52" s="43"/>
      <c r="F52" s="54"/>
      <c r="G52" s="24"/>
      <c r="H52" s="23"/>
      <c r="I52" s="25"/>
      <c r="J52" s="26"/>
      <c r="K52" s="23"/>
      <c r="L52" s="26"/>
      <c r="M52" s="23"/>
      <c r="N52" s="26"/>
      <c r="O52" s="23"/>
      <c r="P52" s="26"/>
      <c r="Q52" s="23"/>
      <c r="R52" s="23"/>
    </row>
    <row r="53" spans="1:18" ht="21.75" x14ac:dyDescent="0.5">
      <c r="A53" s="115">
        <v>16</v>
      </c>
      <c r="B53" s="42" t="s">
        <v>138</v>
      </c>
      <c r="C53" s="42" t="s">
        <v>140</v>
      </c>
      <c r="D53" s="59">
        <v>18000</v>
      </c>
      <c r="E53" s="58" t="s">
        <v>71</v>
      </c>
      <c r="F53" s="67" t="s">
        <v>141</v>
      </c>
      <c r="G53" s="20"/>
      <c r="H53" s="19"/>
      <c r="I53" s="21"/>
      <c r="J53" s="22"/>
      <c r="K53" s="19"/>
      <c r="L53" s="22"/>
      <c r="M53" s="19"/>
      <c r="N53" s="22"/>
      <c r="O53" s="19"/>
      <c r="P53" s="22"/>
      <c r="Q53" s="19"/>
      <c r="R53" s="19"/>
    </row>
    <row r="54" spans="1:18" ht="21.75" x14ac:dyDescent="0.5">
      <c r="A54" s="114"/>
      <c r="B54" s="43" t="s">
        <v>139</v>
      </c>
      <c r="C54" s="43"/>
      <c r="D54" s="86"/>
      <c r="E54" s="54"/>
      <c r="F54" s="54"/>
      <c r="G54" s="24"/>
      <c r="H54" s="23"/>
      <c r="I54" s="25"/>
      <c r="J54" s="26"/>
      <c r="K54" s="23"/>
      <c r="L54" s="26"/>
      <c r="M54" s="23"/>
      <c r="N54" s="26"/>
      <c r="O54" s="23"/>
      <c r="P54" s="26"/>
      <c r="Q54" s="23"/>
      <c r="R54" s="23"/>
    </row>
    <row r="55" spans="1:18" ht="21.75" x14ac:dyDescent="0.5">
      <c r="A55" s="115">
        <v>17</v>
      </c>
      <c r="B55" s="52" t="s">
        <v>188</v>
      </c>
      <c r="C55" s="52" t="s">
        <v>189</v>
      </c>
      <c r="D55" s="59">
        <v>10000</v>
      </c>
      <c r="E55" s="58" t="s">
        <v>71</v>
      </c>
      <c r="F55" s="67" t="s">
        <v>141</v>
      </c>
      <c r="G55" s="20"/>
      <c r="H55" s="19"/>
      <c r="I55" s="21"/>
      <c r="J55" s="22"/>
      <c r="K55" s="19"/>
      <c r="L55" s="22"/>
      <c r="M55" s="19"/>
      <c r="N55" s="22"/>
      <c r="O55" s="19"/>
      <c r="P55" s="22"/>
      <c r="Q55" s="19"/>
      <c r="R55" s="19"/>
    </row>
    <row r="56" spans="1:18" ht="21.75" x14ac:dyDescent="0.5">
      <c r="A56" s="116"/>
      <c r="B56" s="43"/>
      <c r="C56" s="43"/>
      <c r="D56" s="55"/>
      <c r="E56" s="54"/>
      <c r="F56" s="54"/>
      <c r="G56" s="24"/>
      <c r="H56" s="23"/>
      <c r="I56" s="25"/>
      <c r="J56" s="26"/>
      <c r="K56" s="23"/>
      <c r="L56" s="26"/>
      <c r="M56" s="23"/>
      <c r="N56" s="26"/>
      <c r="O56" s="23"/>
      <c r="P56" s="26"/>
      <c r="Q56" s="23"/>
      <c r="R56" s="23"/>
    </row>
    <row r="57" spans="1:18" ht="21.75" x14ac:dyDescent="0.5">
      <c r="A57" s="115">
        <v>18</v>
      </c>
      <c r="B57" s="42" t="s">
        <v>142</v>
      </c>
      <c r="C57" s="42" t="s">
        <v>143</v>
      </c>
      <c r="D57" s="59">
        <v>30000</v>
      </c>
      <c r="E57" s="58" t="s">
        <v>71</v>
      </c>
      <c r="F57" s="51" t="s">
        <v>72</v>
      </c>
      <c r="G57" s="20"/>
      <c r="H57" s="19"/>
      <c r="I57" s="21"/>
      <c r="J57" s="22"/>
      <c r="K57" s="19"/>
      <c r="L57" s="22"/>
      <c r="M57" s="19"/>
      <c r="N57" s="22"/>
      <c r="O57" s="19"/>
      <c r="P57" s="22"/>
      <c r="Q57" s="19"/>
      <c r="R57" s="19"/>
    </row>
    <row r="58" spans="1:18" ht="21.75" x14ac:dyDescent="0.5">
      <c r="A58" s="116"/>
      <c r="B58" s="43"/>
      <c r="C58" s="43"/>
      <c r="D58" s="54"/>
      <c r="E58" s="43"/>
      <c r="F58" s="54"/>
      <c r="G58" s="24"/>
      <c r="H58" s="23"/>
      <c r="I58" s="25"/>
      <c r="J58" s="26"/>
      <c r="K58" s="23"/>
      <c r="L58" s="26"/>
      <c r="M58" s="23"/>
      <c r="N58" s="26"/>
      <c r="O58" s="23"/>
      <c r="P58" s="26"/>
      <c r="Q58" s="23"/>
      <c r="R58" s="23"/>
    </row>
    <row r="59" spans="1:18" ht="21.75" x14ac:dyDescent="0.5">
      <c r="A59" s="115">
        <v>19</v>
      </c>
      <c r="B59" s="87" t="s">
        <v>147</v>
      </c>
      <c r="C59" s="42" t="s">
        <v>148</v>
      </c>
      <c r="D59" s="59">
        <v>30000</v>
      </c>
      <c r="E59" s="58" t="s">
        <v>71</v>
      </c>
      <c r="F59" s="58" t="s">
        <v>72</v>
      </c>
      <c r="G59" s="20"/>
      <c r="H59" s="19"/>
      <c r="I59" s="21"/>
      <c r="J59" s="22"/>
      <c r="K59" s="19"/>
      <c r="L59" s="22"/>
      <c r="M59" s="19"/>
      <c r="N59" s="22"/>
      <c r="O59" s="19"/>
      <c r="P59" s="22"/>
      <c r="Q59" s="19"/>
      <c r="R59" s="19"/>
    </row>
    <row r="60" spans="1:18" ht="21.75" x14ac:dyDescent="0.5">
      <c r="A60" s="116"/>
      <c r="B60" s="43"/>
      <c r="C60" s="43"/>
      <c r="D60" s="54"/>
      <c r="E60" s="43"/>
      <c r="F60" s="54"/>
      <c r="G60" s="24"/>
      <c r="H60" s="23"/>
      <c r="I60" s="25"/>
      <c r="J60" s="26"/>
      <c r="K60" s="23"/>
      <c r="L60" s="26"/>
      <c r="M60" s="23"/>
      <c r="N60" s="26"/>
      <c r="O60" s="23"/>
      <c r="P60" s="26"/>
      <c r="Q60" s="23"/>
      <c r="R60" s="23"/>
    </row>
    <row r="61" spans="1:18" ht="21.75" x14ac:dyDescent="0.5">
      <c r="A61" s="115">
        <v>20</v>
      </c>
      <c r="B61" s="128" t="s">
        <v>144</v>
      </c>
      <c r="C61" s="52" t="s">
        <v>146</v>
      </c>
      <c r="D61" s="59">
        <v>30000</v>
      </c>
      <c r="E61" s="58" t="s">
        <v>71</v>
      </c>
      <c r="F61" s="51" t="s">
        <v>72</v>
      </c>
      <c r="G61" s="28"/>
      <c r="H61" s="27"/>
      <c r="I61" s="29"/>
      <c r="J61" s="30"/>
      <c r="K61" s="27"/>
      <c r="L61" s="30"/>
      <c r="M61" s="27"/>
      <c r="N61" s="30"/>
      <c r="O61" s="27"/>
      <c r="P61" s="30"/>
      <c r="Q61" s="27"/>
      <c r="R61" s="27"/>
    </row>
    <row r="62" spans="1:18" ht="21.75" x14ac:dyDescent="0.5">
      <c r="A62" s="116"/>
      <c r="B62" s="43" t="s">
        <v>145</v>
      </c>
      <c r="C62" s="43"/>
      <c r="D62" s="55"/>
      <c r="E62" s="43"/>
      <c r="F62" s="54"/>
      <c r="G62" s="24"/>
      <c r="H62" s="23"/>
      <c r="I62" s="25"/>
      <c r="J62" s="26"/>
      <c r="K62" s="23"/>
      <c r="L62" s="26"/>
      <c r="M62" s="23"/>
      <c r="N62" s="26"/>
      <c r="O62" s="23"/>
      <c r="P62" s="26"/>
      <c r="Q62" s="23"/>
      <c r="R62" s="23"/>
    </row>
    <row r="63" spans="1:18" ht="21.75" x14ac:dyDescent="0.5">
      <c r="R63" s="111">
        <v>17</v>
      </c>
    </row>
    <row r="64" spans="1:18" ht="21.75" x14ac:dyDescent="0.5">
      <c r="A64" s="146" t="s">
        <v>15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</row>
    <row r="65" spans="1:18" ht="24" x14ac:dyDescent="0.55000000000000004">
      <c r="A65" s="140" t="s">
        <v>281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</row>
    <row r="66" spans="1:18" ht="21.75" x14ac:dyDescent="0.5">
      <c r="A66" s="146" t="s">
        <v>69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</row>
    <row r="67" spans="1:18" ht="21.75" x14ac:dyDescent="0.5">
      <c r="A67" s="144" t="s">
        <v>86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</row>
    <row r="68" spans="1:18" ht="21.75" x14ac:dyDescent="0.5">
      <c r="A68" s="44" t="s">
        <v>13</v>
      </c>
      <c r="B68" s="44" t="s">
        <v>16</v>
      </c>
      <c r="C68" s="44" t="s">
        <v>17</v>
      </c>
      <c r="D68" s="44" t="s">
        <v>8</v>
      </c>
      <c r="E68" s="44" t="s">
        <v>19</v>
      </c>
      <c r="F68" s="45" t="s">
        <v>44</v>
      </c>
      <c r="G68" s="137" t="s">
        <v>219</v>
      </c>
      <c r="H68" s="138"/>
      <c r="I68" s="139"/>
      <c r="J68" s="137" t="s">
        <v>224</v>
      </c>
      <c r="K68" s="138"/>
      <c r="L68" s="138"/>
      <c r="M68" s="138"/>
      <c r="N68" s="138"/>
      <c r="O68" s="138"/>
      <c r="P68" s="138"/>
      <c r="Q68" s="138"/>
      <c r="R68" s="139"/>
    </row>
    <row r="69" spans="1:18" ht="30" x14ac:dyDescent="0.5">
      <c r="A69" s="46" t="s">
        <v>14</v>
      </c>
      <c r="B69" s="46"/>
      <c r="C69" s="46" t="s">
        <v>18</v>
      </c>
      <c r="D69" s="46" t="s">
        <v>43</v>
      </c>
      <c r="E69" s="46" t="s">
        <v>4</v>
      </c>
      <c r="F69" s="62" t="s">
        <v>45</v>
      </c>
      <c r="G69" s="47" t="s">
        <v>20</v>
      </c>
      <c r="H69" s="48" t="s">
        <v>21</v>
      </c>
      <c r="I69" s="49" t="s">
        <v>22</v>
      </c>
      <c r="J69" s="50" t="s">
        <v>23</v>
      </c>
      <c r="K69" s="48" t="s">
        <v>24</v>
      </c>
      <c r="L69" s="50" t="s">
        <v>25</v>
      </c>
      <c r="M69" s="48" t="s">
        <v>26</v>
      </c>
      <c r="N69" s="50" t="s">
        <v>27</v>
      </c>
      <c r="O69" s="48" t="s">
        <v>28</v>
      </c>
      <c r="P69" s="50" t="s">
        <v>29</v>
      </c>
      <c r="Q69" s="48" t="s">
        <v>30</v>
      </c>
      <c r="R69" s="48" t="s">
        <v>31</v>
      </c>
    </row>
    <row r="70" spans="1:18" ht="21.75" x14ac:dyDescent="0.5">
      <c r="A70" s="51">
        <v>21</v>
      </c>
      <c r="B70" s="52" t="s">
        <v>87</v>
      </c>
      <c r="C70" s="52" t="s">
        <v>88</v>
      </c>
      <c r="D70" s="53">
        <v>6762000</v>
      </c>
      <c r="E70" s="51" t="s">
        <v>89</v>
      </c>
      <c r="F70" s="66" t="s">
        <v>90</v>
      </c>
      <c r="G70" s="28"/>
      <c r="H70" s="27"/>
      <c r="I70" s="29"/>
      <c r="J70" s="30"/>
      <c r="K70" s="27"/>
      <c r="L70" s="30"/>
      <c r="M70" s="27"/>
      <c r="N70" s="30"/>
      <c r="O70" s="27"/>
      <c r="P70" s="30"/>
      <c r="Q70" s="27"/>
      <c r="R70" s="27"/>
    </row>
    <row r="71" spans="1:18" ht="12.75" customHeight="1" x14ac:dyDescent="0.5">
      <c r="A71" s="113"/>
      <c r="B71" s="43"/>
      <c r="C71" s="43"/>
      <c r="D71" s="55"/>
      <c r="E71" s="43"/>
      <c r="F71" s="54"/>
      <c r="G71" s="24"/>
      <c r="H71" s="23"/>
      <c r="I71" s="25"/>
      <c r="J71" s="26"/>
      <c r="K71" s="23"/>
      <c r="L71" s="26"/>
      <c r="M71" s="23"/>
      <c r="N71" s="26"/>
      <c r="O71" s="23"/>
      <c r="P71" s="26"/>
      <c r="Q71" s="23"/>
      <c r="R71" s="23"/>
    </row>
    <row r="72" spans="1:18" ht="21.75" x14ac:dyDescent="0.5">
      <c r="A72" s="115">
        <v>22</v>
      </c>
      <c r="B72" s="52" t="s">
        <v>91</v>
      </c>
      <c r="C72" s="52" t="s">
        <v>92</v>
      </c>
      <c r="D72" s="59">
        <v>3072000</v>
      </c>
      <c r="E72" s="51" t="s">
        <v>89</v>
      </c>
      <c r="F72" s="66" t="s">
        <v>90</v>
      </c>
      <c r="G72" s="20"/>
      <c r="H72" s="19"/>
      <c r="I72" s="21"/>
      <c r="J72" s="22"/>
      <c r="K72" s="19"/>
      <c r="L72" s="22"/>
      <c r="M72" s="19"/>
      <c r="N72" s="22"/>
      <c r="O72" s="19"/>
      <c r="P72" s="22"/>
      <c r="Q72" s="19"/>
      <c r="R72" s="19"/>
    </row>
    <row r="73" spans="1:18" ht="12" customHeight="1" x14ac:dyDescent="0.5">
      <c r="A73" s="114"/>
      <c r="B73" s="43"/>
      <c r="C73" s="43"/>
      <c r="D73" s="54"/>
      <c r="E73" s="43"/>
      <c r="F73" s="54"/>
      <c r="G73" s="24"/>
      <c r="H73" s="23"/>
      <c r="I73" s="25"/>
      <c r="J73" s="26"/>
      <c r="K73" s="23"/>
      <c r="L73" s="26"/>
      <c r="M73" s="23"/>
      <c r="N73" s="26"/>
      <c r="O73" s="23"/>
      <c r="P73" s="26"/>
      <c r="Q73" s="23"/>
      <c r="R73" s="23"/>
    </row>
    <row r="74" spans="1:18" ht="21.75" x14ac:dyDescent="0.5">
      <c r="A74" s="115">
        <v>23</v>
      </c>
      <c r="B74" s="52" t="s">
        <v>93</v>
      </c>
      <c r="C74" s="52" t="s">
        <v>94</v>
      </c>
      <c r="D74" s="59">
        <v>12000</v>
      </c>
      <c r="E74" s="51" t="s">
        <v>89</v>
      </c>
      <c r="F74" s="66" t="s">
        <v>90</v>
      </c>
      <c r="G74" s="20"/>
      <c r="H74" s="19"/>
      <c r="I74" s="21"/>
      <c r="J74" s="22"/>
      <c r="K74" s="19"/>
      <c r="L74" s="22"/>
      <c r="M74" s="19"/>
      <c r="N74" s="22"/>
      <c r="O74" s="19"/>
      <c r="P74" s="22"/>
      <c r="Q74" s="19"/>
      <c r="R74" s="19"/>
    </row>
    <row r="75" spans="1:18" ht="12" customHeight="1" x14ac:dyDescent="0.5">
      <c r="A75" s="114"/>
      <c r="B75" s="43"/>
      <c r="C75" s="43"/>
      <c r="D75" s="54"/>
      <c r="E75" s="43"/>
      <c r="F75" s="54"/>
      <c r="G75" s="24"/>
      <c r="H75" s="23"/>
      <c r="I75" s="25"/>
      <c r="J75" s="26"/>
      <c r="K75" s="23"/>
      <c r="L75" s="26"/>
      <c r="M75" s="23"/>
      <c r="N75" s="26"/>
      <c r="O75" s="23"/>
      <c r="P75" s="26"/>
      <c r="Q75" s="23"/>
      <c r="R75" s="23"/>
    </row>
    <row r="76" spans="1:18" ht="21.75" x14ac:dyDescent="0.5">
      <c r="A76" s="115">
        <v>24</v>
      </c>
      <c r="B76" s="52" t="s">
        <v>106</v>
      </c>
      <c r="C76" s="52" t="s">
        <v>256</v>
      </c>
      <c r="D76" s="59">
        <v>30000</v>
      </c>
      <c r="E76" s="51" t="s">
        <v>71</v>
      </c>
      <c r="F76" s="66" t="s">
        <v>72</v>
      </c>
      <c r="G76" s="20"/>
      <c r="H76" s="19"/>
      <c r="I76" s="21"/>
      <c r="J76" s="22"/>
      <c r="K76" s="19"/>
      <c r="L76" s="22"/>
      <c r="M76" s="19"/>
      <c r="N76" s="22"/>
      <c r="O76" s="19"/>
      <c r="P76" s="22"/>
      <c r="Q76" s="19"/>
      <c r="R76" s="19"/>
    </row>
    <row r="77" spans="1:18" ht="21.75" x14ac:dyDescent="0.5">
      <c r="A77" s="114"/>
      <c r="B77" s="43" t="s">
        <v>107</v>
      </c>
      <c r="C77" s="43"/>
      <c r="D77" s="54"/>
      <c r="E77" s="43"/>
      <c r="F77" s="54"/>
      <c r="G77" s="24"/>
      <c r="H77" s="23"/>
      <c r="I77" s="25"/>
      <c r="J77" s="26"/>
      <c r="K77" s="23"/>
      <c r="L77" s="26"/>
      <c r="M77" s="23"/>
      <c r="N77" s="26"/>
      <c r="O77" s="23"/>
      <c r="P77" s="26"/>
      <c r="Q77" s="23"/>
      <c r="R77" s="23"/>
    </row>
    <row r="78" spans="1:18" ht="21.75" x14ac:dyDescent="0.5">
      <c r="A78" s="115">
        <v>25</v>
      </c>
      <c r="B78" s="128" t="s">
        <v>258</v>
      </c>
      <c r="C78" s="52" t="s">
        <v>257</v>
      </c>
      <c r="D78" s="59">
        <v>30000</v>
      </c>
      <c r="E78" s="51" t="s">
        <v>71</v>
      </c>
      <c r="F78" s="66" t="s">
        <v>72</v>
      </c>
      <c r="G78" s="20"/>
      <c r="H78" s="19"/>
      <c r="I78" s="21"/>
      <c r="J78" s="22"/>
      <c r="K78" s="19"/>
      <c r="L78" s="22"/>
      <c r="M78" s="19"/>
      <c r="N78" s="22"/>
      <c r="O78" s="19"/>
      <c r="P78" s="22"/>
      <c r="Q78" s="19"/>
      <c r="R78" s="19"/>
    </row>
    <row r="79" spans="1:18" ht="21.75" x14ac:dyDescent="0.5">
      <c r="A79" s="129"/>
      <c r="B79" s="87" t="s">
        <v>259</v>
      </c>
      <c r="C79" s="42"/>
      <c r="D79" s="59"/>
      <c r="E79" s="58"/>
      <c r="F79" s="60"/>
      <c r="G79" s="20"/>
      <c r="H79" s="19"/>
      <c r="I79" s="21"/>
      <c r="J79" s="22"/>
      <c r="K79" s="19"/>
      <c r="L79" s="22"/>
      <c r="M79" s="19"/>
      <c r="N79" s="22"/>
      <c r="O79" s="19"/>
      <c r="P79" s="22"/>
      <c r="Q79" s="19"/>
      <c r="R79" s="19"/>
    </row>
    <row r="80" spans="1:18" ht="21.75" x14ac:dyDescent="0.5">
      <c r="A80" s="114"/>
      <c r="B80" s="130" t="s">
        <v>260</v>
      </c>
      <c r="C80" s="43"/>
      <c r="D80" s="54"/>
      <c r="E80" s="43"/>
      <c r="F80" s="54"/>
      <c r="G80" s="24"/>
      <c r="H80" s="23"/>
      <c r="I80" s="25"/>
      <c r="J80" s="26"/>
      <c r="K80" s="23"/>
      <c r="L80" s="26"/>
      <c r="M80" s="23"/>
      <c r="N80" s="26"/>
      <c r="O80" s="23"/>
      <c r="P80" s="26"/>
      <c r="Q80" s="23"/>
      <c r="R80" s="23"/>
    </row>
    <row r="81" spans="1:18" ht="21.75" x14ac:dyDescent="0.5">
      <c r="A81" s="115">
        <v>26</v>
      </c>
      <c r="B81" s="52" t="s">
        <v>261</v>
      </c>
      <c r="C81" s="52" t="s">
        <v>256</v>
      </c>
      <c r="D81" s="59">
        <v>20000</v>
      </c>
      <c r="E81" s="51" t="s">
        <v>71</v>
      </c>
      <c r="F81" s="66" t="s">
        <v>72</v>
      </c>
      <c r="G81" s="20"/>
      <c r="H81" s="19"/>
      <c r="I81" s="21"/>
      <c r="J81" s="22"/>
      <c r="K81" s="19"/>
      <c r="L81" s="22"/>
      <c r="M81" s="19"/>
      <c r="N81" s="22"/>
      <c r="O81" s="19"/>
      <c r="P81" s="22"/>
      <c r="Q81" s="19"/>
      <c r="R81" s="19"/>
    </row>
    <row r="82" spans="1:18" ht="21.75" x14ac:dyDescent="0.5">
      <c r="A82" s="114"/>
      <c r="B82" s="43" t="s">
        <v>262</v>
      </c>
      <c r="C82" s="43"/>
      <c r="D82" s="54"/>
      <c r="E82" s="43"/>
      <c r="F82" s="54"/>
      <c r="G82" s="24"/>
      <c r="H82" s="23"/>
      <c r="I82" s="25"/>
      <c r="J82" s="26"/>
      <c r="K82" s="23"/>
      <c r="L82" s="26"/>
      <c r="M82" s="23"/>
      <c r="N82" s="26"/>
      <c r="O82" s="23"/>
      <c r="P82" s="26"/>
      <c r="Q82" s="23"/>
      <c r="R82" s="23"/>
    </row>
    <row r="83" spans="1:18" ht="21.75" x14ac:dyDescent="0.5">
      <c r="A83" s="115">
        <v>27</v>
      </c>
      <c r="B83" s="52" t="s">
        <v>263</v>
      </c>
      <c r="C83" s="52" t="s">
        <v>257</v>
      </c>
      <c r="D83" s="59">
        <v>22000</v>
      </c>
      <c r="E83" s="51" t="s">
        <v>71</v>
      </c>
      <c r="F83" s="66" t="s">
        <v>72</v>
      </c>
      <c r="G83" s="20"/>
      <c r="H83" s="19"/>
      <c r="I83" s="21"/>
      <c r="J83" s="22"/>
      <c r="K83" s="19"/>
      <c r="L83" s="22"/>
      <c r="M83" s="19"/>
      <c r="N83" s="22"/>
      <c r="O83" s="19"/>
      <c r="P83" s="22"/>
      <c r="Q83" s="19"/>
      <c r="R83" s="19"/>
    </row>
    <row r="84" spans="1:18" ht="21.75" x14ac:dyDescent="0.5">
      <c r="A84" s="114"/>
      <c r="B84" s="43"/>
      <c r="C84" s="43"/>
      <c r="D84" s="54"/>
      <c r="E84" s="43"/>
      <c r="F84" s="54"/>
      <c r="G84" s="24"/>
      <c r="H84" s="23"/>
      <c r="I84" s="25"/>
      <c r="J84" s="26"/>
      <c r="K84" s="23"/>
      <c r="L84" s="26"/>
      <c r="M84" s="23"/>
      <c r="N84" s="26"/>
      <c r="O84" s="23"/>
      <c r="P84" s="26"/>
      <c r="Q84" s="23"/>
      <c r="R84" s="23"/>
    </row>
    <row r="85" spans="1:18" ht="21.75" x14ac:dyDescent="0.5">
      <c r="R85" s="111">
        <v>18</v>
      </c>
    </row>
    <row r="89" spans="1:18" ht="21.75" x14ac:dyDescent="0.5">
      <c r="R89" s="111"/>
    </row>
    <row r="91" spans="1:18" x14ac:dyDescent="0.2">
      <c r="D91" s="88">
        <f>SUM(D83:D90,D81,D78,D76,D74,D72,D70,D61,D59,D57,D55,D53,D51,D49,D40,D38,D36,D34,D32,D30,D28)</f>
        <v>10516000</v>
      </c>
    </row>
  </sheetData>
  <mergeCells count="24">
    <mergeCell ref="A22:R22"/>
    <mergeCell ref="A23:R23"/>
    <mergeCell ref="A24:R24"/>
    <mergeCell ref="A25:R25"/>
    <mergeCell ref="A1:R1"/>
    <mergeCell ref="A2:R2"/>
    <mergeCell ref="A3:R3"/>
    <mergeCell ref="A4:R4"/>
    <mergeCell ref="G5:I5"/>
    <mergeCell ref="J5:R5"/>
    <mergeCell ref="A67:R67"/>
    <mergeCell ref="G68:I68"/>
    <mergeCell ref="J68:R68"/>
    <mergeCell ref="G26:I26"/>
    <mergeCell ref="J26:R26"/>
    <mergeCell ref="A46:R46"/>
    <mergeCell ref="G47:I47"/>
    <mergeCell ref="J47:R47"/>
    <mergeCell ref="A43:R43"/>
    <mergeCell ref="A44:R44"/>
    <mergeCell ref="A45:R45"/>
    <mergeCell ref="A64:R64"/>
    <mergeCell ref="A65:R65"/>
    <mergeCell ref="A66:R66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opLeftCell="A34" zoomScale="120" zoomScaleNormal="120" workbookViewId="0">
      <selection activeCell="R41" sqref="R41"/>
    </sheetView>
  </sheetViews>
  <sheetFormatPr defaultRowHeight="14.25" x14ac:dyDescent="0.2"/>
  <cols>
    <col min="1" max="1" width="5.125" style="68" customWidth="1"/>
    <col min="2" max="2" width="24" style="68" bestFit="1" customWidth="1"/>
    <col min="3" max="3" width="21" style="68" bestFit="1" customWidth="1"/>
    <col min="4" max="4" width="13.25" style="68" bestFit="1" customWidth="1"/>
    <col min="5" max="5" width="8.25" style="68" bestFit="1" customWidth="1"/>
    <col min="6" max="6" width="8.125" style="68" bestFit="1" customWidth="1"/>
    <col min="7" max="18" width="3.625" style="68" customWidth="1"/>
    <col min="19" max="16384" width="9" style="68"/>
  </cols>
  <sheetData>
    <row r="1" spans="1:18" ht="24" x14ac:dyDescent="0.55000000000000004">
      <c r="A1" s="140" t="s">
        <v>15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24" x14ac:dyDescent="0.55000000000000004">
      <c r="A2" s="140" t="s">
        <v>281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24" x14ac:dyDescent="0.55000000000000004">
      <c r="A3" s="140" t="s">
        <v>69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8" ht="24" x14ac:dyDescent="0.55000000000000004">
      <c r="A4" s="142" t="s">
        <v>149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18" ht="21.75" x14ac:dyDescent="0.5">
      <c r="A5" s="44" t="s">
        <v>13</v>
      </c>
      <c r="B5" s="44" t="s">
        <v>16</v>
      </c>
      <c r="C5" s="44" t="s">
        <v>17</v>
      </c>
      <c r="D5" s="44" t="s">
        <v>8</v>
      </c>
      <c r="E5" s="44" t="s">
        <v>19</v>
      </c>
      <c r="F5" s="45" t="s">
        <v>44</v>
      </c>
      <c r="G5" s="137" t="s">
        <v>219</v>
      </c>
      <c r="H5" s="138"/>
      <c r="I5" s="139"/>
      <c r="J5" s="137" t="s">
        <v>224</v>
      </c>
      <c r="K5" s="138"/>
      <c r="L5" s="138"/>
      <c r="M5" s="138"/>
      <c r="N5" s="138"/>
      <c r="O5" s="138"/>
      <c r="P5" s="138"/>
      <c r="Q5" s="138"/>
      <c r="R5" s="139"/>
    </row>
    <row r="6" spans="1:18" ht="30" x14ac:dyDescent="0.5">
      <c r="A6" s="46" t="s">
        <v>14</v>
      </c>
      <c r="B6" s="46"/>
      <c r="C6" s="46" t="s">
        <v>18</v>
      </c>
      <c r="D6" s="46" t="s">
        <v>43</v>
      </c>
      <c r="E6" s="46" t="s">
        <v>4</v>
      </c>
      <c r="F6" s="62" t="s">
        <v>45</v>
      </c>
      <c r="G6" s="47" t="s">
        <v>20</v>
      </c>
      <c r="H6" s="48" t="s">
        <v>21</v>
      </c>
      <c r="I6" s="49" t="s">
        <v>22</v>
      </c>
      <c r="J6" s="50" t="s">
        <v>23</v>
      </c>
      <c r="K6" s="48" t="s">
        <v>24</v>
      </c>
      <c r="L6" s="50" t="s">
        <v>25</v>
      </c>
      <c r="M6" s="48" t="s">
        <v>26</v>
      </c>
      <c r="N6" s="50" t="s">
        <v>27</v>
      </c>
      <c r="O6" s="48" t="s">
        <v>28</v>
      </c>
      <c r="P6" s="50" t="s">
        <v>29</v>
      </c>
      <c r="Q6" s="48" t="s">
        <v>30</v>
      </c>
      <c r="R6" s="48" t="s">
        <v>31</v>
      </c>
    </row>
    <row r="7" spans="1:18" ht="21.75" x14ac:dyDescent="0.5">
      <c r="A7" s="132">
        <v>1</v>
      </c>
      <c r="B7" s="52" t="s">
        <v>190</v>
      </c>
      <c r="C7" s="52" t="s">
        <v>191</v>
      </c>
      <c r="D7" s="59">
        <v>10000</v>
      </c>
      <c r="E7" s="51" t="s">
        <v>71</v>
      </c>
      <c r="F7" s="51" t="s">
        <v>72</v>
      </c>
      <c r="G7" s="20"/>
      <c r="H7" s="19"/>
      <c r="I7" s="21"/>
      <c r="J7" s="22"/>
      <c r="K7" s="19"/>
      <c r="L7" s="22"/>
      <c r="M7" s="19"/>
      <c r="N7" s="22"/>
      <c r="O7" s="19"/>
      <c r="P7" s="22"/>
      <c r="Q7" s="19"/>
      <c r="R7" s="19"/>
    </row>
    <row r="8" spans="1:18" ht="21.75" x14ac:dyDescent="0.5">
      <c r="A8" s="54"/>
      <c r="B8" s="43" t="s">
        <v>192</v>
      </c>
      <c r="C8" s="43" t="s">
        <v>193</v>
      </c>
      <c r="D8" s="55"/>
      <c r="E8" s="43"/>
      <c r="F8" s="54"/>
      <c r="G8" s="24"/>
      <c r="H8" s="23"/>
      <c r="I8" s="25"/>
      <c r="J8" s="26"/>
      <c r="K8" s="23"/>
      <c r="L8" s="26"/>
      <c r="M8" s="23"/>
      <c r="N8" s="26"/>
      <c r="O8" s="23"/>
      <c r="P8" s="26"/>
      <c r="Q8" s="23"/>
      <c r="R8" s="23"/>
    </row>
    <row r="9" spans="1:18" ht="21.75" x14ac:dyDescent="0.5">
      <c r="A9" s="58">
        <v>2</v>
      </c>
      <c r="B9" s="42" t="s">
        <v>194</v>
      </c>
      <c r="C9" s="42" t="s">
        <v>195</v>
      </c>
      <c r="D9" s="59">
        <v>20000</v>
      </c>
      <c r="E9" s="58" t="s">
        <v>71</v>
      </c>
      <c r="F9" s="82" t="s">
        <v>196</v>
      </c>
      <c r="G9" s="20"/>
      <c r="H9" s="19"/>
      <c r="I9" s="21"/>
      <c r="J9" s="22"/>
      <c r="K9" s="19"/>
      <c r="L9" s="22"/>
      <c r="M9" s="19"/>
      <c r="N9" s="22"/>
      <c r="O9" s="19"/>
      <c r="P9" s="22"/>
      <c r="Q9" s="19"/>
      <c r="R9" s="19"/>
    </row>
    <row r="10" spans="1:18" ht="21.75" x14ac:dyDescent="0.5">
      <c r="A10" s="54"/>
      <c r="B10" s="43"/>
      <c r="C10" s="43"/>
      <c r="D10" s="86"/>
      <c r="E10" s="54"/>
      <c r="F10" s="54"/>
      <c r="G10" s="24"/>
      <c r="H10" s="23"/>
      <c r="I10" s="25"/>
      <c r="J10" s="26"/>
      <c r="K10" s="23"/>
      <c r="L10" s="26"/>
      <c r="M10" s="23"/>
      <c r="N10" s="26"/>
      <c r="O10" s="23"/>
      <c r="P10" s="26"/>
      <c r="Q10" s="23"/>
      <c r="R10" s="23"/>
    </row>
    <row r="11" spans="1:18" ht="21.75" x14ac:dyDescent="0.5">
      <c r="A11" s="58">
        <v>3</v>
      </c>
      <c r="B11" s="52" t="s">
        <v>264</v>
      </c>
      <c r="C11" s="117" t="s">
        <v>265</v>
      </c>
      <c r="D11" s="59">
        <v>40000</v>
      </c>
      <c r="E11" s="51"/>
      <c r="F11" s="51"/>
      <c r="G11" s="20"/>
      <c r="H11" s="19"/>
      <c r="I11" s="21"/>
      <c r="J11" s="22"/>
      <c r="K11" s="19"/>
      <c r="L11" s="22"/>
      <c r="M11" s="19"/>
      <c r="N11" s="22"/>
      <c r="O11" s="19"/>
      <c r="P11" s="22"/>
      <c r="Q11" s="19"/>
      <c r="R11" s="19"/>
    </row>
    <row r="12" spans="1:18" ht="21.75" x14ac:dyDescent="0.5">
      <c r="A12" s="54"/>
      <c r="B12" s="43" t="s">
        <v>266</v>
      </c>
      <c r="C12" s="56"/>
      <c r="D12" s="54"/>
      <c r="E12" s="43"/>
      <c r="F12" s="54"/>
      <c r="G12" s="24"/>
      <c r="H12" s="23"/>
      <c r="I12" s="25"/>
      <c r="J12" s="26"/>
      <c r="K12" s="23"/>
      <c r="L12" s="26"/>
      <c r="M12" s="23"/>
      <c r="N12" s="26"/>
      <c r="O12" s="23"/>
      <c r="P12" s="26"/>
      <c r="Q12" s="23"/>
      <c r="R12" s="23"/>
    </row>
    <row r="13" spans="1:18" ht="21.75" x14ac:dyDescent="0.5">
      <c r="A13" s="58">
        <v>4</v>
      </c>
      <c r="B13" s="42" t="s">
        <v>197</v>
      </c>
      <c r="C13" s="42" t="s">
        <v>199</v>
      </c>
      <c r="D13" s="59">
        <v>20000</v>
      </c>
      <c r="E13" s="58" t="s">
        <v>71</v>
      </c>
      <c r="F13" s="82" t="s">
        <v>196</v>
      </c>
      <c r="G13" s="20"/>
      <c r="H13" s="19"/>
      <c r="I13" s="21"/>
      <c r="J13" s="22"/>
      <c r="K13" s="19"/>
      <c r="L13" s="22"/>
      <c r="M13" s="19"/>
      <c r="N13" s="22"/>
      <c r="O13" s="19"/>
      <c r="P13" s="22"/>
      <c r="Q13" s="19"/>
      <c r="R13" s="19"/>
    </row>
    <row r="14" spans="1:18" ht="21.75" x14ac:dyDescent="0.5">
      <c r="A14" s="54"/>
      <c r="B14" s="43" t="s">
        <v>198</v>
      </c>
      <c r="C14" s="43" t="s">
        <v>198</v>
      </c>
      <c r="D14" s="86"/>
      <c r="E14" s="54"/>
      <c r="F14" s="54"/>
      <c r="G14" s="24"/>
      <c r="H14" s="23"/>
      <c r="I14" s="25"/>
      <c r="J14" s="26"/>
      <c r="K14" s="23"/>
      <c r="L14" s="26"/>
      <c r="M14" s="23"/>
      <c r="N14" s="26"/>
      <c r="O14" s="23"/>
      <c r="P14" s="26"/>
      <c r="Q14" s="23"/>
      <c r="R14" s="23"/>
    </row>
    <row r="15" spans="1:18" ht="21.75" x14ac:dyDescent="0.5">
      <c r="A15" s="131">
        <v>5</v>
      </c>
      <c r="B15" s="52" t="s">
        <v>200</v>
      </c>
      <c r="C15" s="52" t="s">
        <v>201</v>
      </c>
      <c r="D15" s="59">
        <v>40000</v>
      </c>
      <c r="E15" s="58" t="s">
        <v>71</v>
      </c>
      <c r="F15" s="82" t="s">
        <v>141</v>
      </c>
      <c r="G15" s="20"/>
      <c r="H15" s="19"/>
      <c r="I15" s="21"/>
      <c r="J15" s="22"/>
      <c r="K15" s="19"/>
      <c r="L15" s="22"/>
      <c r="M15" s="19"/>
      <c r="N15" s="22"/>
      <c r="O15" s="19"/>
      <c r="P15" s="22"/>
      <c r="Q15" s="19"/>
      <c r="R15" s="19"/>
    </row>
    <row r="16" spans="1:18" ht="21.75" x14ac:dyDescent="0.5">
      <c r="A16" s="54"/>
      <c r="B16" s="43"/>
      <c r="C16" s="43"/>
      <c r="D16" s="54"/>
      <c r="E16" s="54"/>
      <c r="F16" s="54"/>
      <c r="G16" s="24"/>
      <c r="H16" s="23"/>
      <c r="I16" s="25"/>
      <c r="J16" s="26"/>
      <c r="K16" s="23"/>
      <c r="L16" s="26"/>
      <c r="M16" s="23"/>
      <c r="N16" s="26"/>
      <c r="O16" s="23"/>
      <c r="P16" s="26"/>
      <c r="Q16" s="23"/>
      <c r="R16" s="23"/>
    </row>
    <row r="17" spans="1:18" ht="21.75" x14ac:dyDescent="0.5">
      <c r="A17" s="58">
        <v>6</v>
      </c>
      <c r="B17" s="42" t="s">
        <v>202</v>
      </c>
      <c r="C17" s="42" t="s">
        <v>203</v>
      </c>
      <c r="D17" s="59">
        <v>120000</v>
      </c>
      <c r="E17" s="58" t="s">
        <v>71</v>
      </c>
      <c r="F17" s="58" t="s">
        <v>204</v>
      </c>
      <c r="G17" s="20"/>
      <c r="H17" s="19"/>
      <c r="I17" s="21"/>
      <c r="J17" s="22"/>
      <c r="K17" s="19"/>
      <c r="L17" s="22"/>
      <c r="M17" s="19"/>
      <c r="N17" s="22"/>
      <c r="O17" s="19"/>
      <c r="P17" s="22"/>
      <c r="Q17" s="19"/>
      <c r="R17" s="19"/>
    </row>
    <row r="18" spans="1:18" ht="21.75" x14ac:dyDescent="0.5">
      <c r="A18" s="54"/>
      <c r="B18" s="43"/>
      <c r="C18" s="43" t="s">
        <v>205</v>
      </c>
      <c r="D18" s="54"/>
      <c r="E18" s="54"/>
      <c r="F18" s="54" t="s">
        <v>206</v>
      </c>
      <c r="G18" s="24"/>
      <c r="H18" s="23"/>
      <c r="I18" s="25"/>
      <c r="J18" s="26"/>
      <c r="K18" s="23"/>
      <c r="L18" s="26"/>
      <c r="M18" s="23"/>
      <c r="N18" s="26"/>
      <c r="O18" s="23"/>
      <c r="P18" s="26"/>
      <c r="Q18" s="23"/>
      <c r="R18" s="23"/>
    </row>
    <row r="19" spans="1:18" ht="21.75" x14ac:dyDescent="0.5">
      <c r="A19" s="58">
        <v>7</v>
      </c>
      <c r="B19" s="52" t="s">
        <v>207</v>
      </c>
      <c r="C19" s="52" t="s">
        <v>208</v>
      </c>
      <c r="D19" s="53">
        <v>40000</v>
      </c>
      <c r="E19" s="58" t="s">
        <v>71</v>
      </c>
      <c r="F19" s="58" t="s">
        <v>204</v>
      </c>
      <c r="G19" s="20"/>
      <c r="H19" s="19"/>
      <c r="I19" s="21"/>
      <c r="J19" s="22"/>
      <c r="K19" s="19"/>
      <c r="L19" s="22"/>
      <c r="M19" s="19"/>
      <c r="N19" s="22"/>
      <c r="O19" s="19"/>
      <c r="P19" s="22"/>
      <c r="Q19" s="19"/>
      <c r="R19" s="19"/>
    </row>
    <row r="20" spans="1:18" ht="21.75" x14ac:dyDescent="0.5">
      <c r="A20" s="54"/>
      <c r="B20" s="43" t="s">
        <v>209</v>
      </c>
      <c r="C20" s="43" t="s">
        <v>209</v>
      </c>
      <c r="D20" s="55"/>
      <c r="E20" s="54"/>
      <c r="F20" s="54" t="s">
        <v>206</v>
      </c>
      <c r="G20" s="24"/>
      <c r="H20" s="23"/>
      <c r="I20" s="25"/>
      <c r="J20" s="26"/>
      <c r="K20" s="23"/>
      <c r="L20" s="26"/>
      <c r="M20" s="23"/>
      <c r="N20" s="26"/>
      <c r="O20" s="23"/>
      <c r="P20" s="26"/>
      <c r="Q20" s="23"/>
      <c r="R20" s="23"/>
    </row>
    <row r="21" spans="1:18" ht="21.75" x14ac:dyDescent="0.5">
      <c r="A21" s="65"/>
      <c r="B21" s="63"/>
      <c r="C21" s="63"/>
      <c r="D21" s="65"/>
      <c r="E21" s="65"/>
      <c r="F21" s="65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v>19</v>
      </c>
    </row>
    <row r="22" spans="1:18" ht="24" x14ac:dyDescent="0.55000000000000004">
      <c r="A22" s="140" t="s">
        <v>15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</row>
    <row r="23" spans="1:18" ht="24" x14ac:dyDescent="0.55000000000000004">
      <c r="A23" s="140" t="s">
        <v>281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</row>
    <row r="24" spans="1:18" ht="24" x14ac:dyDescent="0.55000000000000004">
      <c r="A24" s="140" t="s">
        <v>69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:18" ht="26.25" customHeight="1" x14ac:dyDescent="0.55000000000000004">
      <c r="A25" s="142" t="s">
        <v>149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</row>
    <row r="26" spans="1:18" ht="21.75" x14ac:dyDescent="0.5">
      <c r="A26" s="44" t="s">
        <v>13</v>
      </c>
      <c r="B26" s="44" t="s">
        <v>16</v>
      </c>
      <c r="C26" s="44" t="s">
        <v>17</v>
      </c>
      <c r="D26" s="44" t="s">
        <v>8</v>
      </c>
      <c r="E26" s="44" t="s">
        <v>19</v>
      </c>
      <c r="F26" s="45" t="s">
        <v>44</v>
      </c>
      <c r="G26" s="137" t="s">
        <v>219</v>
      </c>
      <c r="H26" s="138"/>
      <c r="I26" s="139"/>
      <c r="J26" s="137" t="s">
        <v>224</v>
      </c>
      <c r="K26" s="138"/>
      <c r="L26" s="138"/>
      <c r="M26" s="138"/>
      <c r="N26" s="138"/>
      <c r="O26" s="138"/>
      <c r="P26" s="138"/>
      <c r="Q26" s="138"/>
      <c r="R26" s="139"/>
    </row>
    <row r="27" spans="1:18" ht="30" x14ac:dyDescent="0.5">
      <c r="A27" s="46" t="s">
        <v>14</v>
      </c>
      <c r="B27" s="46"/>
      <c r="C27" s="46" t="s">
        <v>18</v>
      </c>
      <c r="D27" s="46" t="s">
        <v>43</v>
      </c>
      <c r="E27" s="46" t="s">
        <v>4</v>
      </c>
      <c r="F27" s="62" t="s">
        <v>45</v>
      </c>
      <c r="G27" s="47" t="s">
        <v>20</v>
      </c>
      <c r="H27" s="48" t="s">
        <v>21</v>
      </c>
      <c r="I27" s="49" t="s">
        <v>22</v>
      </c>
      <c r="J27" s="50" t="s">
        <v>23</v>
      </c>
      <c r="K27" s="48" t="s">
        <v>24</v>
      </c>
      <c r="L27" s="50" t="s">
        <v>25</v>
      </c>
      <c r="M27" s="48" t="s">
        <v>26</v>
      </c>
      <c r="N27" s="50" t="s">
        <v>27</v>
      </c>
      <c r="O27" s="48" t="s">
        <v>28</v>
      </c>
      <c r="P27" s="50" t="s">
        <v>29</v>
      </c>
      <c r="Q27" s="48" t="s">
        <v>30</v>
      </c>
      <c r="R27" s="48" t="s">
        <v>31</v>
      </c>
    </row>
    <row r="28" spans="1:18" ht="21.75" x14ac:dyDescent="0.5">
      <c r="A28" s="51">
        <v>8</v>
      </c>
      <c r="B28" s="52" t="s">
        <v>267</v>
      </c>
      <c r="C28" s="83" t="s">
        <v>268</v>
      </c>
      <c r="D28" s="59">
        <v>30000</v>
      </c>
      <c r="E28" s="58" t="s">
        <v>71</v>
      </c>
      <c r="F28" s="82" t="s">
        <v>196</v>
      </c>
      <c r="G28" s="20"/>
      <c r="H28" s="19"/>
      <c r="I28" s="21"/>
      <c r="J28" s="22"/>
      <c r="K28" s="19"/>
      <c r="L28" s="22"/>
      <c r="M28" s="19"/>
      <c r="N28" s="22"/>
      <c r="O28" s="19"/>
      <c r="P28" s="22"/>
      <c r="Q28" s="19"/>
      <c r="R28" s="19"/>
    </row>
    <row r="29" spans="1:18" ht="21.75" x14ac:dyDescent="0.5">
      <c r="A29" s="54"/>
      <c r="B29" s="43" t="s">
        <v>213</v>
      </c>
      <c r="C29" s="84" t="s">
        <v>213</v>
      </c>
      <c r="D29" s="86"/>
      <c r="E29" s="54"/>
      <c r="F29" s="54"/>
      <c r="G29" s="24"/>
      <c r="H29" s="23"/>
      <c r="I29" s="25"/>
      <c r="J29" s="26"/>
      <c r="K29" s="23"/>
      <c r="L29" s="26"/>
      <c r="M29" s="23"/>
      <c r="N29" s="26"/>
      <c r="O29" s="23"/>
      <c r="P29" s="26"/>
      <c r="Q29" s="23"/>
      <c r="R29" s="23"/>
    </row>
    <row r="30" spans="1:18" ht="21.75" x14ac:dyDescent="0.5">
      <c r="A30" s="58">
        <v>9</v>
      </c>
      <c r="B30" s="42" t="s">
        <v>267</v>
      </c>
      <c r="C30" s="85" t="s">
        <v>268</v>
      </c>
      <c r="D30" s="59">
        <v>90000</v>
      </c>
      <c r="E30" s="58" t="s">
        <v>71</v>
      </c>
      <c r="F30" s="82" t="s">
        <v>196</v>
      </c>
      <c r="G30" s="20"/>
      <c r="H30" s="19"/>
      <c r="I30" s="21"/>
      <c r="J30" s="22"/>
      <c r="K30" s="19"/>
      <c r="L30" s="22"/>
      <c r="M30" s="19"/>
      <c r="N30" s="22"/>
      <c r="O30" s="19"/>
      <c r="P30" s="22"/>
      <c r="Q30" s="19"/>
      <c r="R30" s="19"/>
    </row>
    <row r="31" spans="1:18" ht="21.75" x14ac:dyDescent="0.5">
      <c r="A31" s="54"/>
      <c r="B31" s="43" t="s">
        <v>214</v>
      </c>
      <c r="C31" s="84" t="s">
        <v>214</v>
      </c>
      <c r="D31" s="54"/>
      <c r="E31" s="43"/>
      <c r="F31" s="54"/>
      <c r="G31" s="24"/>
      <c r="H31" s="23"/>
      <c r="I31" s="25"/>
      <c r="J31" s="26"/>
      <c r="K31" s="23"/>
      <c r="L31" s="26"/>
      <c r="M31" s="23"/>
      <c r="N31" s="26"/>
      <c r="O31" s="23"/>
      <c r="P31" s="26"/>
      <c r="Q31" s="23"/>
      <c r="R31" s="23"/>
    </row>
    <row r="32" spans="1:18" ht="21.75" x14ac:dyDescent="0.5">
      <c r="A32" s="58">
        <v>10</v>
      </c>
      <c r="B32" s="42" t="s">
        <v>210</v>
      </c>
      <c r="C32" s="42" t="s">
        <v>212</v>
      </c>
      <c r="D32" s="59">
        <v>10000</v>
      </c>
      <c r="E32" s="58" t="s">
        <v>71</v>
      </c>
      <c r="F32" s="58" t="s">
        <v>204</v>
      </c>
      <c r="G32" s="20"/>
      <c r="H32" s="19"/>
      <c r="I32" s="21"/>
      <c r="J32" s="22"/>
      <c r="K32" s="19"/>
      <c r="L32" s="22"/>
      <c r="M32" s="19"/>
      <c r="N32" s="22"/>
      <c r="O32" s="19"/>
      <c r="P32" s="22"/>
      <c r="Q32" s="19"/>
      <c r="R32" s="19"/>
    </row>
    <row r="33" spans="1:18" ht="21.75" x14ac:dyDescent="0.5">
      <c r="A33" s="54"/>
      <c r="B33" s="43" t="s">
        <v>211</v>
      </c>
      <c r="C33" s="43" t="s">
        <v>211</v>
      </c>
      <c r="D33" s="86"/>
      <c r="E33" s="54"/>
      <c r="F33" s="54" t="s">
        <v>206</v>
      </c>
      <c r="G33" s="24"/>
      <c r="H33" s="23"/>
      <c r="I33" s="25"/>
      <c r="J33" s="26"/>
      <c r="K33" s="23"/>
      <c r="L33" s="26"/>
      <c r="M33" s="23"/>
      <c r="N33" s="26"/>
      <c r="O33" s="23"/>
      <c r="P33" s="26"/>
      <c r="Q33" s="23"/>
      <c r="R33" s="23"/>
    </row>
    <row r="34" spans="1:18" ht="21.75" x14ac:dyDescent="0.5">
      <c r="A34" s="58">
        <v>11</v>
      </c>
      <c r="B34" s="52" t="s">
        <v>269</v>
      </c>
      <c r="C34" s="52" t="s">
        <v>270</v>
      </c>
      <c r="D34" s="53">
        <v>40000</v>
      </c>
      <c r="E34" s="58" t="s">
        <v>71</v>
      </c>
      <c r="F34" s="58" t="s">
        <v>204</v>
      </c>
      <c r="G34" s="28"/>
      <c r="H34" s="27"/>
      <c r="I34" s="29"/>
      <c r="J34" s="30"/>
      <c r="K34" s="27"/>
      <c r="L34" s="30"/>
      <c r="M34" s="27"/>
      <c r="N34" s="30"/>
      <c r="O34" s="27"/>
      <c r="P34" s="30"/>
      <c r="Q34" s="27"/>
      <c r="R34" s="27"/>
    </row>
    <row r="35" spans="1:18" ht="21.75" x14ac:dyDescent="0.5">
      <c r="A35" s="54"/>
      <c r="B35" s="43" t="s">
        <v>213</v>
      </c>
      <c r="C35" s="43"/>
      <c r="D35" s="55"/>
      <c r="E35" s="54"/>
      <c r="F35" s="54" t="s">
        <v>206</v>
      </c>
      <c r="G35" s="24"/>
      <c r="H35" s="23"/>
      <c r="I35" s="25"/>
      <c r="J35" s="26"/>
      <c r="K35" s="23"/>
      <c r="L35" s="26"/>
      <c r="M35" s="23"/>
      <c r="N35" s="26"/>
      <c r="O35" s="23"/>
      <c r="P35" s="26"/>
      <c r="Q35" s="23"/>
      <c r="R35" s="23"/>
    </row>
    <row r="36" spans="1:18" ht="21.75" x14ac:dyDescent="0.5">
      <c r="A36" s="58">
        <v>12</v>
      </c>
      <c r="B36" s="52" t="s">
        <v>269</v>
      </c>
      <c r="C36" s="52" t="s">
        <v>270</v>
      </c>
      <c r="D36" s="53">
        <v>60000</v>
      </c>
      <c r="E36" s="58" t="s">
        <v>71</v>
      </c>
      <c r="F36" s="58" t="s">
        <v>204</v>
      </c>
      <c r="G36" s="28"/>
      <c r="H36" s="27"/>
      <c r="I36" s="29"/>
      <c r="J36" s="30"/>
      <c r="K36" s="27"/>
      <c r="L36" s="30"/>
      <c r="M36" s="27"/>
      <c r="N36" s="30"/>
      <c r="O36" s="27"/>
      <c r="P36" s="30"/>
      <c r="Q36" s="27"/>
      <c r="R36" s="27"/>
    </row>
    <row r="37" spans="1:18" ht="21.75" x14ac:dyDescent="0.5">
      <c r="A37" s="54"/>
      <c r="B37" s="43" t="s">
        <v>214</v>
      </c>
      <c r="C37" s="43"/>
      <c r="D37" s="55"/>
      <c r="E37" s="54"/>
      <c r="F37" s="54" t="s">
        <v>206</v>
      </c>
      <c r="G37" s="24"/>
      <c r="H37" s="23"/>
      <c r="I37" s="25"/>
      <c r="J37" s="26"/>
      <c r="K37" s="23"/>
      <c r="L37" s="26"/>
      <c r="M37" s="23"/>
      <c r="N37" s="26"/>
      <c r="O37" s="23"/>
      <c r="P37" s="26"/>
      <c r="Q37" s="23"/>
      <c r="R37" s="23"/>
    </row>
    <row r="38" spans="1:18" ht="21.75" x14ac:dyDescent="0.5">
      <c r="A38" s="58"/>
      <c r="B38" s="42"/>
      <c r="C38" s="85"/>
      <c r="D38" s="59"/>
      <c r="E38" s="58"/>
      <c r="F38" s="82"/>
      <c r="G38" s="20"/>
      <c r="H38" s="19"/>
      <c r="I38" s="21"/>
      <c r="J38" s="22"/>
      <c r="K38" s="19"/>
      <c r="L38" s="22"/>
      <c r="M38" s="19"/>
      <c r="N38" s="22"/>
      <c r="O38" s="19"/>
      <c r="P38" s="22"/>
      <c r="Q38" s="19"/>
      <c r="R38" s="19"/>
    </row>
    <row r="39" spans="1:18" ht="21.75" x14ac:dyDescent="0.5">
      <c r="A39" s="54"/>
      <c r="B39" s="43"/>
      <c r="C39" s="84"/>
      <c r="D39" s="54"/>
      <c r="E39" s="43"/>
      <c r="F39" s="54"/>
      <c r="G39" s="24"/>
      <c r="H39" s="23"/>
      <c r="I39" s="25"/>
      <c r="J39" s="26"/>
      <c r="K39" s="23"/>
      <c r="L39" s="26"/>
      <c r="M39" s="23"/>
      <c r="N39" s="26"/>
      <c r="O39" s="23"/>
      <c r="P39" s="26"/>
      <c r="Q39" s="23"/>
      <c r="R39" s="23"/>
    </row>
    <row r="40" spans="1:18" ht="21.75" x14ac:dyDescent="0.5">
      <c r="A40" s="65"/>
      <c r="B40" s="63"/>
      <c r="C40" s="63"/>
      <c r="D40" s="65"/>
      <c r="E40" s="63"/>
      <c r="F40" s="65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21.75" x14ac:dyDescent="0.5">
      <c r="A41" s="65"/>
      <c r="B41" s="63"/>
      <c r="C41" s="63"/>
      <c r="D41" s="65"/>
      <c r="E41" s="63"/>
      <c r="F41" s="65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>
        <v>20</v>
      </c>
    </row>
    <row r="42" spans="1:18" ht="21.75" x14ac:dyDescent="0.5">
      <c r="A42" s="65"/>
      <c r="B42" s="63"/>
      <c r="C42" s="63"/>
      <c r="D42" s="65"/>
      <c r="E42" s="63"/>
      <c r="F42" s="65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8.75" x14ac:dyDescent="0.3">
      <c r="A43" s="70"/>
      <c r="B43" s="78"/>
      <c r="C43" s="78"/>
      <c r="D43" s="119">
        <f>SUM(D36:D42,D34,D32,D30,D28,D19,D17,D15,D13,D11,D9,D7)</f>
        <v>520000</v>
      </c>
      <c r="E43" s="71"/>
      <c r="F43" s="71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1:18" ht="18.75" x14ac:dyDescent="0.3">
      <c r="A44" s="70"/>
      <c r="B44" s="78"/>
      <c r="C44" s="78"/>
      <c r="D44" s="75"/>
      <c r="E44" s="71"/>
      <c r="F44" s="71"/>
      <c r="G44" s="78"/>
      <c r="H44" s="78"/>
      <c r="I44" s="120">
        <f>SUM(D43)</f>
        <v>520000</v>
      </c>
      <c r="J44" s="78"/>
      <c r="K44" s="78"/>
      <c r="L44" s="78"/>
      <c r="M44" s="78"/>
      <c r="N44" s="78"/>
      <c r="O44" s="78"/>
      <c r="P44" s="78"/>
      <c r="Q44" s="78"/>
      <c r="R44" s="78"/>
    </row>
    <row r="45" spans="1:18" ht="18.75" x14ac:dyDescent="0.3">
      <c r="A45" s="70"/>
      <c r="B45" s="78"/>
      <c r="C45" s="78"/>
      <c r="D45" s="75"/>
      <c r="E45" s="71"/>
      <c r="F45" s="71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1:18" ht="18.75" x14ac:dyDescent="0.3">
      <c r="A46" s="70"/>
      <c r="B46" s="78"/>
      <c r="C46" s="78"/>
      <c r="D46" s="75"/>
      <c r="E46" s="71"/>
      <c r="F46" s="71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1:18" ht="18.75" x14ac:dyDescent="0.3">
      <c r="A47" s="70"/>
      <c r="B47" s="78"/>
      <c r="C47" s="78"/>
      <c r="D47" s="75"/>
      <c r="E47" s="71"/>
      <c r="F47" s="71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ht="18.75" x14ac:dyDescent="0.3">
      <c r="A48" s="70"/>
      <c r="B48" s="78"/>
      <c r="C48" s="78"/>
      <c r="D48" s="75"/>
      <c r="E48" s="71"/>
      <c r="F48" s="71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1:18" ht="18.75" x14ac:dyDescent="0.3">
      <c r="A49" s="70"/>
      <c r="B49" s="78"/>
      <c r="C49" s="78"/>
      <c r="D49" s="75"/>
      <c r="E49" s="71"/>
      <c r="F49" s="71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1:18" ht="18.75" x14ac:dyDescent="0.3">
      <c r="A50" s="70"/>
      <c r="B50" s="78"/>
      <c r="C50" s="78"/>
      <c r="D50" s="75"/>
      <c r="E50" s="71"/>
      <c r="F50" s="71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1:18" ht="18.75" x14ac:dyDescent="0.3">
      <c r="A51" s="70"/>
      <c r="B51" s="78"/>
      <c r="C51" s="78"/>
      <c r="D51" s="75"/>
      <c r="E51" s="71"/>
      <c r="F51" s="71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80"/>
    </row>
    <row r="52" spans="1:18" ht="18.75" x14ac:dyDescent="0.3">
      <c r="A52" s="70"/>
      <c r="B52" s="78"/>
      <c r="C52" s="78"/>
      <c r="D52" s="74"/>
      <c r="E52" s="81"/>
      <c r="F52" s="81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80"/>
    </row>
    <row r="53" spans="1:18" ht="20.25" x14ac:dyDescent="0.3">
      <c r="A53" s="150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</row>
    <row r="54" spans="1:18" ht="20.25" x14ac:dyDescent="0.3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</row>
    <row r="55" spans="1:18" ht="20.25" x14ac:dyDescent="0.3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1:18" ht="18.75" x14ac:dyDescent="0.3">
      <c r="A56" s="70"/>
      <c r="B56" s="70"/>
      <c r="C56" s="70"/>
      <c r="D56" s="70"/>
      <c r="E56" s="70"/>
      <c r="F56" s="71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</row>
    <row r="57" spans="1:18" ht="18.75" x14ac:dyDescent="0.3">
      <c r="A57" s="70"/>
      <c r="B57" s="70"/>
      <c r="C57" s="70"/>
      <c r="D57" s="70"/>
      <c r="E57" s="70"/>
      <c r="F57" s="71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1:18" ht="18.75" x14ac:dyDescent="0.3">
      <c r="A58" s="73"/>
      <c r="B58" s="74"/>
      <c r="C58" s="76"/>
      <c r="D58" s="75"/>
      <c r="E58" s="77"/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1:18" ht="18.75" x14ac:dyDescent="0.3">
      <c r="A59" s="73"/>
      <c r="B59" s="74"/>
      <c r="C59" s="76"/>
      <c r="D59" s="75"/>
      <c r="E59" s="77"/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1:18" ht="18.75" x14ac:dyDescent="0.3">
      <c r="A60" s="73"/>
      <c r="B60" s="74"/>
      <c r="C60" s="76"/>
      <c r="D60" s="75"/>
      <c r="E60" s="77"/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1:18" ht="18.75" x14ac:dyDescent="0.3">
      <c r="A61" s="73"/>
      <c r="B61" s="74"/>
      <c r="C61" s="76"/>
      <c r="D61" s="75"/>
      <c r="E61" s="77"/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1:18" ht="18.75" x14ac:dyDescent="0.3">
      <c r="A62" s="73"/>
      <c r="B62" s="74"/>
      <c r="C62" s="74"/>
      <c r="D62" s="75"/>
      <c r="E62" s="77"/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1:18" ht="18.75" x14ac:dyDescent="0.3">
      <c r="A63" s="70"/>
      <c r="B63" s="78"/>
      <c r="C63" s="78"/>
      <c r="D63" s="79"/>
      <c r="E63" s="71"/>
      <c r="F63" s="71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8.75" x14ac:dyDescent="0.3">
      <c r="A64" s="70"/>
      <c r="B64" s="78"/>
      <c r="C64" s="78"/>
      <c r="D64" s="79"/>
      <c r="E64" s="71"/>
      <c r="F64" s="71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1:18" ht="18.75" x14ac:dyDescent="0.3">
      <c r="A65" s="70"/>
      <c r="B65" s="78"/>
      <c r="C65" s="78"/>
      <c r="D65" s="79"/>
      <c r="E65" s="71"/>
      <c r="F65" s="71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1:18" ht="18.75" x14ac:dyDescent="0.3">
      <c r="A66" s="70"/>
      <c r="B66" s="78"/>
      <c r="C66" s="78"/>
      <c r="D66" s="79"/>
      <c r="E66" s="71"/>
      <c r="F66" s="71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1:18" ht="18.75" x14ac:dyDescent="0.3">
      <c r="A67" s="70"/>
      <c r="B67" s="78"/>
      <c r="C67" s="78"/>
      <c r="D67" s="79"/>
      <c r="E67" s="71"/>
      <c r="F67" s="71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1:18" ht="18.75" x14ac:dyDescent="0.3">
      <c r="A68" s="70"/>
      <c r="B68" s="78"/>
      <c r="C68" s="78"/>
      <c r="D68" s="79"/>
      <c r="E68" s="71"/>
      <c r="F68" s="71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1:18" ht="18.75" x14ac:dyDescent="0.3">
      <c r="A69" s="70"/>
      <c r="B69" s="78"/>
      <c r="C69" s="78"/>
      <c r="D69" s="75"/>
      <c r="E69" s="71"/>
      <c r="F69" s="71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1:18" ht="18.75" x14ac:dyDescent="0.3">
      <c r="A70" s="70"/>
      <c r="B70" s="78"/>
      <c r="C70" s="78"/>
      <c r="D70" s="75"/>
      <c r="E70" s="71"/>
      <c r="F70" s="71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1:18" ht="18.75" x14ac:dyDescent="0.3">
      <c r="A71" s="70"/>
      <c r="B71" s="78"/>
      <c r="C71" s="78"/>
      <c r="D71" s="75"/>
      <c r="E71" s="71"/>
      <c r="F71" s="71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1:18" ht="18.75" x14ac:dyDescent="0.3">
      <c r="A72" s="70"/>
      <c r="B72" s="78"/>
      <c r="C72" s="78"/>
      <c r="D72" s="75"/>
      <c r="E72" s="71"/>
      <c r="F72" s="71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1:18" ht="18.75" x14ac:dyDescent="0.3">
      <c r="A73" s="70"/>
      <c r="B73" s="78"/>
      <c r="C73" s="78"/>
      <c r="D73" s="75"/>
      <c r="E73" s="71"/>
      <c r="F73" s="71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1:18" ht="18.75" x14ac:dyDescent="0.3">
      <c r="A74" s="70"/>
      <c r="B74" s="78"/>
      <c r="C74" s="78"/>
      <c r="D74" s="75"/>
      <c r="E74" s="71"/>
      <c r="F74" s="71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1:18" ht="18.75" x14ac:dyDescent="0.3">
      <c r="A75" s="70"/>
      <c r="B75" s="78"/>
      <c r="C75" s="78"/>
      <c r="D75" s="75"/>
      <c r="E75" s="71"/>
      <c r="F75" s="71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1:18" ht="18.75" x14ac:dyDescent="0.3">
      <c r="A76" s="70"/>
      <c r="B76" s="78"/>
      <c r="C76" s="78"/>
      <c r="D76" s="75"/>
      <c r="E76" s="71"/>
      <c r="F76" s="7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80"/>
    </row>
  </sheetData>
  <mergeCells count="16">
    <mergeCell ref="A1:R1"/>
    <mergeCell ref="A2:R2"/>
    <mergeCell ref="A3:R3"/>
    <mergeCell ref="A4:R4"/>
    <mergeCell ref="G5:I5"/>
    <mergeCell ref="J5:R5"/>
    <mergeCell ref="A54:R54"/>
    <mergeCell ref="G56:I56"/>
    <mergeCell ref="J56:R56"/>
    <mergeCell ref="A22:R22"/>
    <mergeCell ref="A23:R23"/>
    <mergeCell ref="A24:R24"/>
    <mergeCell ref="A25:R25"/>
    <mergeCell ref="G26:I26"/>
    <mergeCell ref="J26:R26"/>
    <mergeCell ref="A53:R53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1"/>
  <sheetViews>
    <sheetView topLeftCell="A13" zoomScaleNormal="100" workbookViewId="0">
      <selection activeCell="R21" sqref="R21"/>
    </sheetView>
  </sheetViews>
  <sheetFormatPr defaultRowHeight="14.25" x14ac:dyDescent="0.2"/>
  <cols>
    <col min="1" max="1" width="5.125" customWidth="1"/>
    <col min="2" max="2" width="24.875" customWidth="1"/>
    <col min="3" max="3" width="19.25" customWidth="1"/>
    <col min="4" max="4" width="11.75" bestFit="1" customWidth="1"/>
    <col min="5" max="5" width="9.375" bestFit="1" customWidth="1"/>
    <col min="6" max="6" width="8.125" bestFit="1" customWidth="1"/>
    <col min="7" max="18" width="3.625" customWidth="1"/>
    <col min="19" max="19" width="10.75" bestFit="1" customWidth="1"/>
  </cols>
  <sheetData>
    <row r="1" spans="1:18" ht="24" x14ac:dyDescent="0.55000000000000004">
      <c r="A1" s="140" t="s">
        <v>15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24" x14ac:dyDescent="0.55000000000000004">
      <c r="A2" s="140" t="s">
        <v>281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24" x14ac:dyDescent="0.55000000000000004">
      <c r="A3" s="140" t="s">
        <v>69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8" ht="24" x14ac:dyDescent="0.55000000000000004">
      <c r="A4" s="142" t="s">
        <v>150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18" ht="21.75" x14ac:dyDescent="0.5">
      <c r="A5" s="44" t="s">
        <v>13</v>
      </c>
      <c r="B5" s="44" t="s">
        <v>16</v>
      </c>
      <c r="C5" s="44" t="s">
        <v>17</v>
      </c>
      <c r="D5" s="44" t="s">
        <v>8</v>
      </c>
      <c r="E5" s="44" t="s">
        <v>19</v>
      </c>
      <c r="F5" s="45" t="s">
        <v>44</v>
      </c>
      <c r="G5" s="137" t="s">
        <v>219</v>
      </c>
      <c r="H5" s="138"/>
      <c r="I5" s="139"/>
      <c r="J5" s="137" t="s">
        <v>224</v>
      </c>
      <c r="K5" s="138"/>
      <c r="L5" s="138"/>
      <c r="M5" s="138"/>
      <c r="N5" s="138"/>
      <c r="O5" s="138"/>
      <c r="P5" s="138"/>
      <c r="Q5" s="138"/>
      <c r="R5" s="139"/>
    </row>
    <row r="6" spans="1:18" ht="30" x14ac:dyDescent="0.5">
      <c r="A6" s="46" t="s">
        <v>14</v>
      </c>
      <c r="B6" s="46"/>
      <c r="C6" s="46" t="s">
        <v>18</v>
      </c>
      <c r="D6" s="46" t="s">
        <v>43</v>
      </c>
      <c r="E6" s="46" t="s">
        <v>4</v>
      </c>
      <c r="F6" s="62" t="s">
        <v>45</v>
      </c>
      <c r="G6" s="47" t="s">
        <v>20</v>
      </c>
      <c r="H6" s="48" t="s">
        <v>21</v>
      </c>
      <c r="I6" s="49" t="s">
        <v>22</v>
      </c>
      <c r="J6" s="50" t="s">
        <v>23</v>
      </c>
      <c r="K6" s="48" t="s">
        <v>24</v>
      </c>
      <c r="L6" s="50" t="s">
        <v>25</v>
      </c>
      <c r="M6" s="48" t="s">
        <v>26</v>
      </c>
      <c r="N6" s="50" t="s">
        <v>27</v>
      </c>
      <c r="O6" s="48" t="s">
        <v>28</v>
      </c>
      <c r="P6" s="50" t="s">
        <v>29</v>
      </c>
      <c r="Q6" s="48" t="s">
        <v>30</v>
      </c>
      <c r="R6" s="48" t="s">
        <v>31</v>
      </c>
    </row>
    <row r="7" spans="1:18" ht="21.75" x14ac:dyDescent="0.5">
      <c r="A7" s="51">
        <v>1</v>
      </c>
      <c r="B7" s="52" t="s">
        <v>152</v>
      </c>
      <c r="C7" s="52" t="s">
        <v>153</v>
      </c>
      <c r="D7" s="53">
        <v>80000</v>
      </c>
      <c r="E7" s="51" t="s">
        <v>71</v>
      </c>
      <c r="F7" s="67" t="s">
        <v>141</v>
      </c>
      <c r="G7" s="28"/>
      <c r="H7" s="27"/>
      <c r="I7" s="29"/>
      <c r="J7" s="30"/>
      <c r="K7" s="27"/>
      <c r="L7" s="30"/>
      <c r="M7" s="27"/>
      <c r="N7" s="30"/>
      <c r="O7" s="27"/>
      <c r="P7" s="30"/>
      <c r="Q7" s="27"/>
      <c r="R7" s="27"/>
    </row>
    <row r="8" spans="1:18" ht="21.75" x14ac:dyDescent="0.5">
      <c r="A8" s="54"/>
      <c r="B8" s="43" t="s">
        <v>215</v>
      </c>
      <c r="C8" s="43"/>
      <c r="D8" s="55"/>
      <c r="E8" s="43"/>
      <c r="F8" s="54"/>
      <c r="G8" s="24"/>
      <c r="H8" s="23"/>
      <c r="I8" s="25"/>
      <c r="J8" s="26"/>
      <c r="K8" s="23"/>
      <c r="L8" s="26"/>
      <c r="M8" s="23"/>
      <c r="N8" s="26"/>
      <c r="O8" s="23"/>
      <c r="P8" s="26"/>
      <c r="Q8" s="23"/>
      <c r="R8" s="23"/>
    </row>
    <row r="9" spans="1:18" ht="21.75" x14ac:dyDescent="0.5">
      <c r="A9" s="58">
        <v>2</v>
      </c>
      <c r="B9" s="83" t="s">
        <v>154</v>
      </c>
      <c r="C9" s="52" t="s">
        <v>156</v>
      </c>
      <c r="D9" s="59">
        <v>200000</v>
      </c>
      <c r="E9" s="51" t="s">
        <v>71</v>
      </c>
      <c r="F9" s="67" t="s">
        <v>141</v>
      </c>
      <c r="G9" s="20"/>
      <c r="H9" s="19"/>
      <c r="I9" s="21"/>
      <c r="J9" s="22"/>
      <c r="K9" s="19"/>
      <c r="L9" s="22"/>
      <c r="M9" s="19"/>
      <c r="N9" s="22"/>
      <c r="O9" s="19"/>
      <c r="P9" s="22"/>
      <c r="Q9" s="19"/>
      <c r="R9" s="19"/>
    </row>
    <row r="10" spans="1:18" ht="21.75" x14ac:dyDescent="0.5">
      <c r="A10" s="54"/>
      <c r="B10" s="84" t="s">
        <v>155</v>
      </c>
      <c r="C10" s="43" t="s">
        <v>157</v>
      </c>
      <c r="D10" s="54"/>
      <c r="E10" s="43"/>
      <c r="F10" s="54"/>
      <c r="G10" s="24"/>
      <c r="H10" s="23"/>
      <c r="I10" s="25"/>
      <c r="J10" s="26"/>
      <c r="K10" s="23"/>
      <c r="L10" s="26"/>
      <c r="M10" s="23"/>
      <c r="N10" s="26"/>
      <c r="O10" s="23"/>
      <c r="P10" s="26"/>
      <c r="Q10" s="23"/>
      <c r="R10" s="23"/>
    </row>
    <row r="11" spans="1:18" ht="21.75" x14ac:dyDescent="0.5">
      <c r="A11" s="58">
        <v>3</v>
      </c>
      <c r="B11" s="52" t="s">
        <v>171</v>
      </c>
      <c r="C11" s="52" t="s">
        <v>158</v>
      </c>
      <c r="D11" s="59">
        <v>90000</v>
      </c>
      <c r="E11" s="51" t="s">
        <v>71</v>
      </c>
      <c r="F11" s="67" t="s">
        <v>141</v>
      </c>
      <c r="G11" s="20"/>
      <c r="H11" s="19"/>
      <c r="I11" s="21"/>
      <c r="J11" s="22"/>
      <c r="K11" s="19"/>
      <c r="L11" s="22"/>
      <c r="M11" s="19"/>
      <c r="N11" s="22"/>
      <c r="O11" s="19"/>
      <c r="P11" s="22"/>
      <c r="Q11" s="19"/>
      <c r="R11" s="19"/>
    </row>
    <row r="12" spans="1:18" ht="21.75" x14ac:dyDescent="0.5">
      <c r="A12" s="54"/>
      <c r="B12" s="43" t="s">
        <v>85</v>
      </c>
      <c r="C12" s="43" t="s">
        <v>159</v>
      </c>
      <c r="D12" s="54"/>
      <c r="E12" s="43"/>
      <c r="F12" s="54"/>
      <c r="G12" s="24"/>
      <c r="H12" s="23"/>
      <c r="I12" s="25"/>
      <c r="J12" s="26"/>
      <c r="K12" s="23"/>
      <c r="L12" s="26"/>
      <c r="M12" s="23"/>
      <c r="N12" s="26"/>
      <c r="O12" s="23"/>
      <c r="P12" s="26"/>
      <c r="Q12" s="23"/>
      <c r="R12" s="23"/>
    </row>
    <row r="13" spans="1:18" ht="21.75" x14ac:dyDescent="0.5">
      <c r="A13" s="58">
        <v>4</v>
      </c>
      <c r="B13" s="52" t="s">
        <v>160</v>
      </c>
      <c r="C13" s="52" t="s">
        <v>161</v>
      </c>
      <c r="D13" s="59">
        <v>30000</v>
      </c>
      <c r="E13" s="58" t="s">
        <v>71</v>
      </c>
      <c r="F13" s="66" t="s">
        <v>72</v>
      </c>
      <c r="G13" s="20"/>
      <c r="H13" s="19"/>
      <c r="I13" s="21"/>
      <c r="J13" s="22"/>
      <c r="K13" s="19"/>
      <c r="L13" s="22"/>
      <c r="M13" s="19"/>
      <c r="N13" s="22"/>
      <c r="O13" s="19"/>
      <c r="P13" s="22"/>
      <c r="Q13" s="19"/>
      <c r="R13" s="19"/>
    </row>
    <row r="14" spans="1:18" ht="21.75" x14ac:dyDescent="0.5">
      <c r="A14" s="54"/>
      <c r="B14" s="43" t="s">
        <v>271</v>
      </c>
      <c r="C14" s="43" t="s">
        <v>162</v>
      </c>
      <c r="D14" s="54"/>
      <c r="E14" s="43"/>
      <c r="F14" s="54"/>
      <c r="G14" s="24"/>
      <c r="H14" s="23"/>
      <c r="I14" s="25"/>
      <c r="J14" s="26"/>
      <c r="K14" s="23"/>
      <c r="L14" s="26"/>
      <c r="M14" s="23"/>
      <c r="N14" s="26"/>
      <c r="O14" s="23"/>
      <c r="P14" s="26"/>
      <c r="Q14" s="23"/>
      <c r="R14" s="23"/>
    </row>
    <row r="15" spans="1:18" ht="21.75" x14ac:dyDescent="0.5">
      <c r="A15" s="58">
        <v>5</v>
      </c>
      <c r="B15" s="42" t="s">
        <v>163</v>
      </c>
      <c r="C15" s="42" t="s">
        <v>166</v>
      </c>
      <c r="D15" s="59">
        <v>30000</v>
      </c>
      <c r="E15" s="58" t="s">
        <v>71</v>
      </c>
      <c r="F15" s="66" t="s">
        <v>72</v>
      </c>
      <c r="G15" s="20"/>
      <c r="H15" s="19"/>
      <c r="I15" s="21"/>
      <c r="J15" s="22"/>
      <c r="K15" s="19"/>
      <c r="L15" s="22"/>
      <c r="M15" s="19"/>
      <c r="N15" s="22"/>
      <c r="O15" s="19"/>
      <c r="P15" s="22"/>
      <c r="Q15" s="19"/>
      <c r="R15" s="19"/>
    </row>
    <row r="16" spans="1:18" ht="21.75" x14ac:dyDescent="0.5">
      <c r="A16" s="58"/>
      <c r="B16" s="42" t="s">
        <v>164</v>
      </c>
      <c r="C16" s="42" t="s">
        <v>167</v>
      </c>
      <c r="D16" s="59"/>
      <c r="E16" s="58"/>
      <c r="F16" s="58"/>
      <c r="G16" s="20"/>
      <c r="H16" s="19"/>
      <c r="I16" s="21"/>
      <c r="J16" s="22"/>
      <c r="K16" s="19"/>
      <c r="L16" s="22"/>
      <c r="M16" s="19"/>
      <c r="N16" s="22"/>
      <c r="O16" s="19"/>
      <c r="P16" s="22"/>
      <c r="Q16" s="19"/>
      <c r="R16" s="19"/>
    </row>
    <row r="17" spans="1:18" ht="21.75" x14ac:dyDescent="0.5">
      <c r="A17" s="54"/>
      <c r="B17" s="43" t="s">
        <v>165</v>
      </c>
      <c r="C17" s="43" t="s">
        <v>165</v>
      </c>
      <c r="D17" s="54"/>
      <c r="E17" s="43"/>
      <c r="F17" s="54"/>
      <c r="G17" s="24"/>
      <c r="H17" s="23"/>
      <c r="I17" s="25"/>
      <c r="J17" s="26"/>
      <c r="K17" s="23"/>
      <c r="L17" s="26"/>
      <c r="M17" s="23"/>
      <c r="N17" s="26"/>
      <c r="O17" s="23"/>
      <c r="P17" s="26"/>
      <c r="Q17" s="23"/>
      <c r="R17" s="23"/>
    </row>
    <row r="18" spans="1:18" ht="21.75" x14ac:dyDescent="0.5">
      <c r="A18" s="58">
        <v>6</v>
      </c>
      <c r="B18" s="42" t="s">
        <v>168</v>
      </c>
      <c r="C18" s="42" t="s">
        <v>169</v>
      </c>
      <c r="D18" s="59">
        <v>30000</v>
      </c>
      <c r="E18" s="58" t="s">
        <v>71</v>
      </c>
      <c r="F18" s="66" t="s">
        <v>72</v>
      </c>
      <c r="G18" s="20"/>
      <c r="H18" s="19"/>
      <c r="I18" s="21"/>
      <c r="J18" s="22"/>
      <c r="K18" s="19"/>
      <c r="L18" s="22"/>
      <c r="M18" s="19"/>
      <c r="N18" s="22"/>
      <c r="O18" s="19"/>
      <c r="P18" s="22"/>
      <c r="Q18" s="19"/>
      <c r="R18" s="19"/>
    </row>
    <row r="19" spans="1:18" ht="21.75" x14ac:dyDescent="0.5">
      <c r="A19" s="54"/>
      <c r="B19" s="43" t="s">
        <v>272</v>
      </c>
      <c r="C19" s="56" t="s">
        <v>170</v>
      </c>
      <c r="D19" s="54"/>
      <c r="E19" s="43"/>
      <c r="F19" s="54"/>
      <c r="G19" s="24"/>
      <c r="H19" s="23"/>
      <c r="I19" s="25"/>
      <c r="J19" s="26"/>
      <c r="K19" s="23"/>
      <c r="L19" s="26"/>
      <c r="M19" s="23"/>
      <c r="N19" s="26"/>
      <c r="O19" s="23"/>
      <c r="P19" s="26"/>
      <c r="Q19" s="23"/>
      <c r="R19" s="23"/>
    </row>
    <row r="20" spans="1:18" ht="21.75" x14ac:dyDescent="0.5">
      <c r="A20" s="65"/>
      <c r="B20" s="63"/>
      <c r="C20" s="89"/>
      <c r="D20" s="65"/>
      <c r="E20" s="63"/>
      <c r="F20" s="6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21.75" x14ac:dyDescent="0.5">
      <c r="A21" s="65"/>
      <c r="B21" s="63"/>
      <c r="C21" s="89"/>
      <c r="D21" s="65"/>
      <c r="E21" s="63"/>
      <c r="F21" s="65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v>21</v>
      </c>
    </row>
    <row r="22" spans="1:18" ht="20.25" x14ac:dyDescent="0.3">
      <c r="A22" s="2"/>
      <c r="B22" s="2"/>
      <c r="C22" s="2"/>
      <c r="D22" s="118">
        <f>SUM(D18:D21,D15,D13,D11,D9,D7)</f>
        <v>460000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0.25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0.25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20.25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20.25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20.2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20.2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20.25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20.25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20.25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20.2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20.2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20.2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0.2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20.2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20.2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20.2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20.2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20.2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20.2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20.2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20.2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20.2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20.2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20.2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20.2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20.2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20.2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20.2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20.2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20.2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20.2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20.2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20.2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20.2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20.2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20.2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20.2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20.2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20.2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20.2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20.2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20.2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20.2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20.2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20.2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20.2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20.2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20.2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20.2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20.2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20.2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20.2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20.2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20.2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20.2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20.2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20.2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20.2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20.2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20.2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20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20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20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20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20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20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20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20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20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20.2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20.2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20.2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20.2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20.2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20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20.2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20.2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20.2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20.2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20.2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20.2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20.2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20.2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20.2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20.2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20.2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20.2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20.2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20.2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20.2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20.2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20.2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20.2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20.2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20.2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20.2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20.2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20.2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20.2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20.2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20.2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20.2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20.2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20.2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20.2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20.2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20.2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20.2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20.2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20.2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20.2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20.2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20.2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20.2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20.2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20.2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20.2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20.2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0.2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20.2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20.2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20.2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20.2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20.2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20.2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20.2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20.25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20.25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20.25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20.25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20.25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20.25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20.25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20.25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20.25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20.25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20.25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20.25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20.25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20.25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20.25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20.25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20.25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20.25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20.25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20.25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20.25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20.25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</sheetData>
  <mergeCells count="6">
    <mergeCell ref="A1:R1"/>
    <mergeCell ref="A2:R2"/>
    <mergeCell ref="A3:R3"/>
    <mergeCell ref="A4:R4"/>
    <mergeCell ref="G5:I5"/>
    <mergeCell ref="J5:R5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zoomScaleNormal="100" workbookViewId="0">
      <selection activeCell="R24" sqref="R24"/>
    </sheetView>
  </sheetViews>
  <sheetFormatPr defaultRowHeight="14.25" x14ac:dyDescent="0.2"/>
  <cols>
    <col min="1" max="1" width="5.125" customWidth="1"/>
    <col min="2" max="2" width="29.375" customWidth="1"/>
    <col min="3" max="3" width="20.25" customWidth="1"/>
    <col min="4" max="4" width="11.75" customWidth="1"/>
    <col min="5" max="5" width="9.375" customWidth="1"/>
    <col min="6" max="6" width="8.125" customWidth="1"/>
    <col min="7" max="18" width="3.625" customWidth="1"/>
  </cols>
  <sheetData>
    <row r="1" spans="1:18" ht="24" x14ac:dyDescent="0.55000000000000004">
      <c r="A1" s="140" t="s">
        <v>151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24" x14ac:dyDescent="0.55000000000000004">
      <c r="A2" s="140" t="s">
        <v>281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24" x14ac:dyDescent="0.55000000000000004">
      <c r="A3" s="140" t="s">
        <v>69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8" ht="24" x14ac:dyDescent="0.55000000000000004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18" ht="21.75" x14ac:dyDescent="0.5">
      <c r="A5" s="44" t="s">
        <v>13</v>
      </c>
      <c r="B5" s="44" t="s">
        <v>16</v>
      </c>
      <c r="C5" s="44" t="s">
        <v>17</v>
      </c>
      <c r="D5" s="44" t="s">
        <v>8</v>
      </c>
      <c r="E5" s="44" t="s">
        <v>19</v>
      </c>
      <c r="F5" s="45" t="s">
        <v>44</v>
      </c>
      <c r="G5" s="137" t="s">
        <v>219</v>
      </c>
      <c r="H5" s="138"/>
      <c r="I5" s="139"/>
      <c r="J5" s="137" t="s">
        <v>224</v>
      </c>
      <c r="K5" s="138"/>
      <c r="L5" s="138"/>
      <c r="M5" s="138"/>
      <c r="N5" s="138"/>
      <c r="O5" s="138"/>
      <c r="P5" s="138"/>
      <c r="Q5" s="138"/>
      <c r="R5" s="139"/>
    </row>
    <row r="6" spans="1:18" ht="30" x14ac:dyDescent="0.5">
      <c r="A6" s="46" t="s">
        <v>14</v>
      </c>
      <c r="B6" s="46"/>
      <c r="C6" s="46" t="s">
        <v>18</v>
      </c>
      <c r="D6" s="46" t="s">
        <v>43</v>
      </c>
      <c r="E6" s="46" t="s">
        <v>4</v>
      </c>
      <c r="F6" s="62" t="s">
        <v>45</v>
      </c>
      <c r="G6" s="47" t="s">
        <v>20</v>
      </c>
      <c r="H6" s="48" t="s">
        <v>21</v>
      </c>
      <c r="I6" s="49" t="s">
        <v>22</v>
      </c>
      <c r="J6" s="50" t="s">
        <v>23</v>
      </c>
      <c r="K6" s="48" t="s">
        <v>24</v>
      </c>
      <c r="L6" s="50" t="s">
        <v>25</v>
      </c>
      <c r="M6" s="48" t="s">
        <v>26</v>
      </c>
      <c r="N6" s="50" t="s">
        <v>27</v>
      </c>
      <c r="O6" s="48" t="s">
        <v>28</v>
      </c>
      <c r="P6" s="50" t="s">
        <v>29</v>
      </c>
      <c r="Q6" s="48" t="s">
        <v>30</v>
      </c>
      <c r="R6" s="48" t="s">
        <v>31</v>
      </c>
    </row>
    <row r="7" spans="1:18" ht="21.75" x14ac:dyDescent="0.5">
      <c r="A7" s="58">
        <v>1</v>
      </c>
      <c r="B7" s="42" t="s">
        <v>216</v>
      </c>
      <c r="C7" s="42" t="s">
        <v>217</v>
      </c>
      <c r="D7" s="59">
        <v>44000</v>
      </c>
      <c r="E7" s="51" t="s">
        <v>71</v>
      </c>
      <c r="F7" s="67" t="s">
        <v>274</v>
      </c>
      <c r="G7" s="20"/>
      <c r="H7" s="19"/>
      <c r="I7" s="21"/>
      <c r="J7" s="22"/>
      <c r="K7" s="19"/>
      <c r="L7" s="22"/>
      <c r="M7" s="19"/>
      <c r="N7" s="22"/>
      <c r="O7" s="19"/>
      <c r="P7" s="22"/>
      <c r="Q7" s="19"/>
      <c r="R7" s="19"/>
    </row>
    <row r="8" spans="1:18" ht="21.75" x14ac:dyDescent="0.5">
      <c r="A8" s="54"/>
      <c r="B8" s="43" t="s">
        <v>273</v>
      </c>
      <c r="C8" s="43" t="s">
        <v>218</v>
      </c>
      <c r="D8" s="54"/>
      <c r="E8" s="43"/>
      <c r="F8" s="133" t="s">
        <v>141</v>
      </c>
      <c r="G8" s="24"/>
      <c r="H8" s="23"/>
      <c r="I8" s="25"/>
      <c r="J8" s="26"/>
      <c r="K8" s="23"/>
      <c r="L8" s="26"/>
      <c r="M8" s="23"/>
      <c r="N8" s="26"/>
      <c r="O8" s="23"/>
      <c r="P8" s="26"/>
      <c r="Q8" s="23"/>
      <c r="R8" s="23"/>
    </row>
    <row r="9" spans="1:18" ht="21.75" x14ac:dyDescent="0.5">
      <c r="A9" s="58">
        <v>2</v>
      </c>
      <c r="B9" s="42" t="s">
        <v>275</v>
      </c>
      <c r="C9" s="42" t="s">
        <v>276</v>
      </c>
      <c r="D9" s="59">
        <v>50000</v>
      </c>
      <c r="E9" s="51" t="s">
        <v>71</v>
      </c>
      <c r="F9" s="67" t="s">
        <v>72</v>
      </c>
      <c r="G9" s="20"/>
      <c r="H9" s="19"/>
      <c r="I9" s="21"/>
      <c r="J9" s="22"/>
      <c r="K9" s="19"/>
      <c r="L9" s="22"/>
      <c r="M9" s="19"/>
      <c r="N9" s="22"/>
      <c r="O9" s="19"/>
      <c r="P9" s="22"/>
      <c r="Q9" s="19"/>
      <c r="R9" s="19"/>
    </row>
    <row r="10" spans="1:18" ht="21.75" x14ac:dyDescent="0.5">
      <c r="A10" s="54"/>
      <c r="B10" s="43" t="s">
        <v>273</v>
      </c>
      <c r="C10" s="43" t="s">
        <v>277</v>
      </c>
      <c r="D10" s="54"/>
      <c r="E10" s="43"/>
      <c r="F10" s="133"/>
      <c r="G10" s="24"/>
      <c r="H10" s="23"/>
      <c r="I10" s="25"/>
      <c r="J10" s="26"/>
      <c r="K10" s="23"/>
      <c r="L10" s="26"/>
      <c r="M10" s="23"/>
      <c r="N10" s="26"/>
      <c r="O10" s="23"/>
      <c r="P10" s="26"/>
      <c r="Q10" s="23"/>
      <c r="R10" s="23"/>
    </row>
    <row r="11" spans="1:18" ht="21.75" x14ac:dyDescent="0.5">
      <c r="A11" s="58">
        <v>3</v>
      </c>
      <c r="B11" s="42" t="s">
        <v>278</v>
      </c>
      <c r="C11" s="42" t="s">
        <v>279</v>
      </c>
      <c r="D11" s="59">
        <v>63400</v>
      </c>
      <c r="E11" s="51" t="s">
        <v>71</v>
      </c>
      <c r="F11" s="67" t="s">
        <v>72</v>
      </c>
      <c r="G11" s="20"/>
      <c r="H11" s="19"/>
      <c r="I11" s="21"/>
      <c r="J11" s="22"/>
      <c r="K11" s="19"/>
      <c r="L11" s="22"/>
      <c r="M11" s="19"/>
      <c r="N11" s="22"/>
      <c r="O11" s="19"/>
      <c r="P11" s="22"/>
      <c r="Q11" s="19"/>
      <c r="R11" s="19"/>
    </row>
    <row r="12" spans="1:18" ht="21.75" x14ac:dyDescent="0.5">
      <c r="A12" s="54"/>
      <c r="B12" s="43" t="s">
        <v>172</v>
      </c>
      <c r="C12" s="43" t="s">
        <v>280</v>
      </c>
      <c r="D12" s="54"/>
      <c r="E12" s="43"/>
      <c r="F12" s="133"/>
      <c r="G12" s="24"/>
      <c r="H12" s="23"/>
      <c r="I12" s="25"/>
      <c r="J12" s="26"/>
      <c r="K12" s="23"/>
      <c r="L12" s="26"/>
      <c r="M12" s="23"/>
      <c r="N12" s="26"/>
      <c r="O12" s="23"/>
      <c r="P12" s="26"/>
      <c r="Q12" s="23"/>
      <c r="R12" s="23"/>
    </row>
    <row r="24" spans="4:18" ht="18.75" x14ac:dyDescent="0.3">
      <c r="R24" s="22">
        <v>22</v>
      </c>
    </row>
    <row r="26" spans="4:18" ht="18.75" x14ac:dyDescent="0.3">
      <c r="D26" s="88"/>
      <c r="R26" s="22"/>
    </row>
    <row r="28" spans="4:18" x14ac:dyDescent="0.2">
      <c r="D28" s="88">
        <f>SUM(D11:D27,D9,D7)</f>
        <v>157400</v>
      </c>
    </row>
  </sheetData>
  <mergeCells count="6">
    <mergeCell ref="A1:R1"/>
    <mergeCell ref="A2:R2"/>
    <mergeCell ref="A3:R3"/>
    <mergeCell ref="A4:R4"/>
    <mergeCell ref="G5:I5"/>
    <mergeCell ref="J5:R5"/>
  </mergeCells>
  <pageMargins left="3.937007874015748E-2" right="3.937007874015748E-2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บัญชีสรุปโครงการ</vt:lpstr>
      <vt:lpstr>ยุทธศาสตร์ที่ 1 ด้านการเมืองฯ</vt:lpstr>
      <vt:lpstr>ยุทธศาสตร์ที่ 2 ด้านสาธารณูฯ</vt:lpstr>
      <vt:lpstr>ยุทธศาสตร์ที่ 3  </vt:lpstr>
      <vt:lpstr>ยุทธ 4 ภาครัฐ</vt:lpstr>
      <vt:lpstr>ยุทธ 5 ศึกษา</vt:lpstr>
      <vt:lpstr>ครุภัณฑ์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</dc:creator>
  <cp:lastModifiedBy>flim</cp:lastModifiedBy>
  <cp:lastPrinted>2020-06-24T06:30:39Z</cp:lastPrinted>
  <dcterms:created xsi:type="dcterms:W3CDTF">2014-07-25T02:26:04Z</dcterms:created>
  <dcterms:modified xsi:type="dcterms:W3CDTF">2022-04-26T10:11:20Z</dcterms:modified>
</cp:coreProperties>
</file>